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5570" windowHeight="8070"/>
  </bookViews>
  <sheets>
    <sheet name="2" sheetId="2" r:id="rId1"/>
  </sheets>
  <definedNames>
    <definedName name="Excel_BuiltIn_Print_Area_1">#REF!</definedName>
    <definedName name="Excel_BuiltIn_Print_Area_10">#REF!</definedName>
    <definedName name="Excel_BuiltIn_Print_Area_11">#REF!</definedName>
    <definedName name="Excel_BuiltIn_Print_Area_12">#REF!</definedName>
    <definedName name="Excel_BuiltIn_Print_Area_2">'2'!$A$1:$B$161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8_1">#REF!</definedName>
    <definedName name="Excel_BuiltIn_Print_Area_9">#REF!</definedName>
    <definedName name="_xlnm.Print_Area" localSheetId="0">'2'!$A$1:$V$163</definedName>
  </definedNames>
  <calcPr calcId="125725"/>
</workbook>
</file>

<file path=xl/calcChain.xml><?xml version="1.0" encoding="utf-8"?>
<calcChain xmlns="http://schemas.openxmlformats.org/spreadsheetml/2006/main">
  <c r="V17" i="2"/>
  <c r="V7"/>
  <c r="U31"/>
  <c r="U34"/>
  <c r="U17"/>
  <c r="U7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V36"/>
  <c r="V35"/>
  <c r="U36"/>
  <c r="U35"/>
  <c r="C28" l="1"/>
  <c r="C105"/>
  <c r="C157"/>
  <c r="C155"/>
  <c r="C147"/>
  <c r="C139" s="1"/>
  <c r="C117"/>
  <c r="C108"/>
  <c r="C103"/>
  <c r="C101"/>
  <c r="C70"/>
  <c r="C40"/>
  <c r="C38"/>
  <c r="C29"/>
  <c r="C25"/>
  <c r="C19"/>
  <c r="C6"/>
  <c r="V157"/>
  <c r="U157"/>
  <c r="V155"/>
  <c r="U155"/>
  <c r="V147"/>
  <c r="U147"/>
  <c r="V139"/>
  <c r="U139"/>
  <c r="V117"/>
  <c r="U117"/>
  <c r="V116"/>
  <c r="U116"/>
  <c r="V108"/>
  <c r="U108"/>
  <c r="V105"/>
  <c r="U105"/>
  <c r="V103"/>
  <c r="U103"/>
  <c r="V101"/>
  <c r="U101"/>
  <c r="V70"/>
  <c r="U70"/>
  <c r="V40"/>
  <c r="V38"/>
  <c r="U38"/>
  <c r="V25"/>
  <c r="U25"/>
  <c r="V19"/>
  <c r="U19"/>
  <c r="V6"/>
  <c r="U6"/>
  <c r="D159"/>
  <c r="D160"/>
  <c r="D158"/>
  <c r="D156"/>
  <c r="D149"/>
  <c r="D150"/>
  <c r="D151"/>
  <c r="D152"/>
  <c r="D153"/>
  <c r="D154"/>
  <c r="J154" s="1"/>
  <c r="M154" s="1"/>
  <c r="P154" s="1"/>
  <c r="R154" s="1"/>
  <c r="D148"/>
  <c r="D141"/>
  <c r="J141" s="1"/>
  <c r="D142"/>
  <c r="D143"/>
  <c r="D144"/>
  <c r="D145"/>
  <c r="D146"/>
  <c r="D140"/>
  <c r="D135"/>
  <c r="J135" s="1"/>
  <c r="M135" s="1"/>
  <c r="P135" s="1"/>
  <c r="R135" s="1"/>
  <c r="D136"/>
  <c r="J136" s="1"/>
  <c r="D137"/>
  <c r="J137" s="1"/>
  <c r="D138"/>
  <c r="J138" s="1"/>
  <c r="D119"/>
  <c r="D120"/>
  <c r="J120" s="1"/>
  <c r="D121"/>
  <c r="J121" s="1"/>
  <c r="M121" s="1"/>
  <c r="D122"/>
  <c r="J122" s="1"/>
  <c r="M122" s="1"/>
  <c r="D123"/>
  <c r="J123" s="1"/>
  <c r="M123" s="1"/>
  <c r="D124"/>
  <c r="D125"/>
  <c r="J125" s="1"/>
  <c r="M125" s="1"/>
  <c r="P125" s="1"/>
  <c r="R125" s="1"/>
  <c r="D126"/>
  <c r="J126" s="1"/>
  <c r="D127"/>
  <c r="J127" s="1"/>
  <c r="D128"/>
  <c r="D129"/>
  <c r="J129" s="1"/>
  <c r="D130"/>
  <c r="J130" s="1"/>
  <c r="D131"/>
  <c r="J131" s="1"/>
  <c r="D132"/>
  <c r="J132" s="1"/>
  <c r="D133"/>
  <c r="J133" s="1"/>
  <c r="M133" s="1"/>
  <c r="D134"/>
  <c r="J134" s="1"/>
  <c r="M134" s="1"/>
  <c r="P134" s="1"/>
  <c r="R134" s="1"/>
  <c r="D118"/>
  <c r="J118" s="1"/>
  <c r="M118" s="1"/>
  <c r="P118" s="1"/>
  <c r="D110"/>
  <c r="D111"/>
  <c r="J111" s="1"/>
  <c r="M111" s="1"/>
  <c r="P111" s="1"/>
  <c r="D112"/>
  <c r="J112" s="1"/>
  <c r="M112" s="1"/>
  <c r="D113"/>
  <c r="D114"/>
  <c r="J114" s="1"/>
  <c r="M114" s="1"/>
  <c r="P114" s="1"/>
  <c r="R114" s="1"/>
  <c r="D115"/>
  <c r="J115" s="1"/>
  <c r="M115" s="1"/>
  <c r="P115" s="1"/>
  <c r="R115" s="1"/>
  <c r="D109"/>
  <c r="D107"/>
  <c r="J107" s="1"/>
  <c r="M107" s="1"/>
  <c r="D106"/>
  <c r="D104"/>
  <c r="J104" s="1"/>
  <c r="M104" s="1"/>
  <c r="D102"/>
  <c r="D100"/>
  <c r="J100" s="1"/>
  <c r="M100" s="1"/>
  <c r="P100" s="1"/>
  <c r="R100" s="1"/>
  <c r="D89"/>
  <c r="J89" s="1"/>
  <c r="M89" s="1"/>
  <c r="P89" s="1"/>
  <c r="D90"/>
  <c r="D91"/>
  <c r="J91" s="1"/>
  <c r="M91" s="1"/>
  <c r="P91" s="1"/>
  <c r="R91" s="1"/>
  <c r="D92"/>
  <c r="J92" s="1"/>
  <c r="M92" s="1"/>
  <c r="P92" s="1"/>
  <c r="R92" s="1"/>
  <c r="D93"/>
  <c r="J93" s="1"/>
  <c r="M93" s="1"/>
  <c r="D94"/>
  <c r="D95"/>
  <c r="J95" s="1"/>
  <c r="D96"/>
  <c r="J96" s="1"/>
  <c r="M96" s="1"/>
  <c r="P96" s="1"/>
  <c r="R96" s="1"/>
  <c r="D97"/>
  <c r="J97" s="1"/>
  <c r="D98"/>
  <c r="D99"/>
  <c r="J99" s="1"/>
  <c r="D72"/>
  <c r="J72" s="1"/>
  <c r="M72" s="1"/>
  <c r="P72" s="1"/>
  <c r="R72" s="1"/>
  <c r="D73"/>
  <c r="J73" s="1"/>
  <c r="D74"/>
  <c r="J74" s="1"/>
  <c r="M74" s="1"/>
  <c r="P74" s="1"/>
  <c r="R74" s="1"/>
  <c r="D75"/>
  <c r="J75" s="1"/>
  <c r="D76"/>
  <c r="D77"/>
  <c r="J77" s="1"/>
  <c r="M77" s="1"/>
  <c r="P77" s="1"/>
  <c r="R77" s="1"/>
  <c r="D78"/>
  <c r="J78" s="1"/>
  <c r="M78" s="1"/>
  <c r="P78" s="1"/>
  <c r="R78" s="1"/>
  <c r="D80"/>
  <c r="J80" s="1"/>
  <c r="M80" s="1"/>
  <c r="P80" s="1"/>
  <c r="R80" s="1"/>
  <c r="D81"/>
  <c r="D82"/>
  <c r="J82" s="1"/>
  <c r="D84"/>
  <c r="J84" s="1"/>
  <c r="M84" s="1"/>
  <c r="P84" s="1"/>
  <c r="R84" s="1"/>
  <c r="D85"/>
  <c r="J85" s="1"/>
  <c r="M85" s="1"/>
  <c r="P85" s="1"/>
  <c r="R85" s="1"/>
  <c r="D86"/>
  <c r="D87"/>
  <c r="J87" s="1"/>
  <c r="D88"/>
  <c r="J88" s="1"/>
  <c r="M88" s="1"/>
  <c r="P88" s="1"/>
  <c r="R88" s="1"/>
  <c r="D71"/>
  <c r="J71" s="1"/>
  <c r="M71" s="1"/>
  <c r="P71" s="1"/>
  <c r="R71" s="1"/>
  <c r="D55"/>
  <c r="J55" s="1"/>
  <c r="M55" s="1"/>
  <c r="P55" s="1"/>
  <c r="R55" s="1"/>
  <c r="D57"/>
  <c r="J57" s="1"/>
  <c r="M57" s="1"/>
  <c r="P57" s="1"/>
  <c r="R57" s="1"/>
  <c r="D58"/>
  <c r="D59"/>
  <c r="J59" s="1"/>
  <c r="M59" s="1"/>
  <c r="P59" s="1"/>
  <c r="R59" s="1"/>
  <c r="D60"/>
  <c r="J60" s="1"/>
  <c r="M60" s="1"/>
  <c r="P60" s="1"/>
  <c r="R60" s="1"/>
  <c r="D61"/>
  <c r="J61" s="1"/>
  <c r="M61" s="1"/>
  <c r="P61" s="1"/>
  <c r="R61" s="1"/>
  <c r="D62"/>
  <c r="D63"/>
  <c r="J63" s="1"/>
  <c r="D64"/>
  <c r="D65"/>
  <c r="J65" s="1"/>
  <c r="M65" s="1"/>
  <c r="P65" s="1"/>
  <c r="R65" s="1"/>
  <c r="D66"/>
  <c r="J66" s="1"/>
  <c r="M66" s="1"/>
  <c r="P66" s="1"/>
  <c r="R66" s="1"/>
  <c r="D67"/>
  <c r="J67" s="1"/>
  <c r="M67" s="1"/>
  <c r="P67" s="1"/>
  <c r="R67" s="1"/>
  <c r="D68"/>
  <c r="D69"/>
  <c r="J69" s="1"/>
  <c r="M69" s="1"/>
  <c r="P69" s="1"/>
  <c r="R69" s="1"/>
  <c r="D42"/>
  <c r="D43"/>
  <c r="J43" s="1"/>
  <c r="D44"/>
  <c r="J44" s="1"/>
  <c r="M44" s="1"/>
  <c r="P44" s="1"/>
  <c r="R44" s="1"/>
  <c r="D45"/>
  <c r="J45" s="1"/>
  <c r="M45" s="1"/>
  <c r="D46"/>
  <c r="D47"/>
  <c r="J47" s="1"/>
  <c r="M47" s="1"/>
  <c r="P47" s="1"/>
  <c r="R47" s="1"/>
  <c r="D48"/>
  <c r="J48" s="1"/>
  <c r="M48" s="1"/>
  <c r="P48" s="1"/>
  <c r="R48" s="1"/>
  <c r="D49"/>
  <c r="J49" s="1"/>
  <c r="M49" s="1"/>
  <c r="P49" s="1"/>
  <c r="R49" s="1"/>
  <c r="D50"/>
  <c r="D51"/>
  <c r="J51" s="1"/>
  <c r="M51" s="1"/>
  <c r="P51" s="1"/>
  <c r="R51" s="1"/>
  <c r="D52"/>
  <c r="J52" s="1"/>
  <c r="M52" s="1"/>
  <c r="P52" s="1"/>
  <c r="R52" s="1"/>
  <c r="D53"/>
  <c r="J53" s="1"/>
  <c r="D54"/>
  <c r="D41"/>
  <c r="J41" s="1"/>
  <c r="D39"/>
  <c r="D38" s="1"/>
  <c r="J38" s="1"/>
  <c r="D35"/>
  <c r="J35" s="1"/>
  <c r="M35" s="1"/>
  <c r="P35" s="1"/>
  <c r="R35" s="1"/>
  <c r="D36"/>
  <c r="J36" s="1"/>
  <c r="M36" s="1"/>
  <c r="P36" s="1"/>
  <c r="R36" s="1"/>
  <c r="D27"/>
  <c r="D26"/>
  <c r="J26" s="1"/>
  <c r="M26" s="1"/>
  <c r="D21"/>
  <c r="D22"/>
  <c r="J22" s="1"/>
  <c r="M22" s="1"/>
  <c r="P22" s="1"/>
  <c r="R22" s="1"/>
  <c r="D23"/>
  <c r="D24"/>
  <c r="J24" s="1"/>
  <c r="M24" s="1"/>
  <c r="D20"/>
  <c r="D13"/>
  <c r="J13" s="1"/>
  <c r="M13" s="1"/>
  <c r="P13" s="1"/>
  <c r="R13" s="1"/>
  <c r="D15"/>
  <c r="J15" s="1"/>
  <c r="M15" s="1"/>
  <c r="P15" s="1"/>
  <c r="D16"/>
  <c r="J16" s="1"/>
  <c r="F6"/>
  <c r="G6"/>
  <c r="H6"/>
  <c r="I6"/>
  <c r="L6"/>
  <c r="N6"/>
  <c r="O6"/>
  <c r="Q6"/>
  <c r="F19"/>
  <c r="F18" s="1"/>
  <c r="F5" s="1"/>
  <c r="G19"/>
  <c r="H19"/>
  <c r="I19"/>
  <c r="L19"/>
  <c r="N19"/>
  <c r="O19"/>
  <c r="Q19"/>
  <c r="J20"/>
  <c r="M20" s="1"/>
  <c r="P20" s="1"/>
  <c r="J21"/>
  <c r="M21" s="1"/>
  <c r="J23"/>
  <c r="M23" s="1"/>
  <c r="P23" s="1"/>
  <c r="R23" s="1"/>
  <c r="F25"/>
  <c r="G25"/>
  <c r="H25"/>
  <c r="I25"/>
  <c r="L25"/>
  <c r="N25"/>
  <c r="O25"/>
  <c r="Q25"/>
  <c r="F28"/>
  <c r="G28"/>
  <c r="H28"/>
  <c r="I28"/>
  <c r="L28"/>
  <c r="N28"/>
  <c r="O28"/>
  <c r="Q28"/>
  <c r="S28"/>
  <c r="T28"/>
  <c r="F38"/>
  <c r="G38"/>
  <c r="H38"/>
  <c r="I38"/>
  <c r="L38"/>
  <c r="N38"/>
  <c r="O38"/>
  <c r="Q38"/>
  <c r="J39"/>
  <c r="M39" s="1"/>
  <c r="P39" s="1"/>
  <c r="F40"/>
  <c r="G40"/>
  <c r="H40"/>
  <c r="I40"/>
  <c r="L40"/>
  <c r="N40"/>
  <c r="O40"/>
  <c r="M43"/>
  <c r="J46"/>
  <c r="M46" s="1"/>
  <c r="P46" s="1"/>
  <c r="R46" s="1"/>
  <c r="J50"/>
  <c r="M50" s="1"/>
  <c r="P50" s="1"/>
  <c r="R50" s="1"/>
  <c r="J54"/>
  <c r="M54" s="1"/>
  <c r="P54" s="1"/>
  <c r="R54" s="1"/>
  <c r="J58"/>
  <c r="M58" s="1"/>
  <c r="J62"/>
  <c r="M62" s="1"/>
  <c r="P62" s="1"/>
  <c r="R62" s="1"/>
  <c r="Q40"/>
  <c r="J64"/>
  <c r="M64" s="1"/>
  <c r="P64" s="1"/>
  <c r="R64" s="1"/>
  <c r="J68"/>
  <c r="M68" s="1"/>
  <c r="P68" s="1"/>
  <c r="R68" s="1"/>
  <c r="F70"/>
  <c r="G70"/>
  <c r="H70"/>
  <c r="I70"/>
  <c r="L70"/>
  <c r="N70"/>
  <c r="O70"/>
  <c r="Q70"/>
  <c r="J76"/>
  <c r="M76" s="1"/>
  <c r="P76" s="1"/>
  <c r="R76" s="1"/>
  <c r="J81"/>
  <c r="M81" s="1"/>
  <c r="P81" s="1"/>
  <c r="R81" s="1"/>
  <c r="J86"/>
  <c r="M86" s="1"/>
  <c r="P86" s="1"/>
  <c r="R86" s="1"/>
  <c r="J90"/>
  <c r="M90" s="1"/>
  <c r="P90" s="1"/>
  <c r="R90" s="1"/>
  <c r="J94"/>
  <c r="M94" s="1"/>
  <c r="P94" s="1"/>
  <c r="R94" s="1"/>
  <c r="J98"/>
  <c r="M98" s="1"/>
  <c r="P98" s="1"/>
  <c r="R98" s="1"/>
  <c r="F101"/>
  <c r="G101"/>
  <c r="H101"/>
  <c r="I101"/>
  <c r="L101"/>
  <c r="N101"/>
  <c r="O101"/>
  <c r="Q101"/>
  <c r="D101"/>
  <c r="F103"/>
  <c r="G103"/>
  <c r="H103"/>
  <c r="I103"/>
  <c r="L103"/>
  <c r="N103"/>
  <c r="O103"/>
  <c r="Q103"/>
  <c r="F105"/>
  <c r="G105"/>
  <c r="H105"/>
  <c r="I105"/>
  <c r="L105"/>
  <c r="N105"/>
  <c r="O105"/>
  <c r="Q105"/>
  <c r="J106"/>
  <c r="M106" s="1"/>
  <c r="F108"/>
  <c r="G108"/>
  <c r="H108"/>
  <c r="I108"/>
  <c r="L108"/>
  <c r="N108"/>
  <c r="O108"/>
  <c r="Q108"/>
  <c r="J113"/>
  <c r="M113" s="1"/>
  <c r="P113" s="1"/>
  <c r="R113" s="1"/>
  <c r="F117"/>
  <c r="G117"/>
  <c r="H117"/>
  <c r="I117"/>
  <c r="L117"/>
  <c r="N117"/>
  <c r="O117"/>
  <c r="O116" s="1"/>
  <c r="Q117"/>
  <c r="J124"/>
  <c r="M124" s="1"/>
  <c r="P124" s="1"/>
  <c r="R124" s="1"/>
  <c r="J128"/>
  <c r="M128" s="1"/>
  <c r="P128" s="1"/>
  <c r="J143"/>
  <c r="M143" s="1"/>
  <c r="P143" s="1"/>
  <c r="R143" s="1"/>
  <c r="J144"/>
  <c r="M144" s="1"/>
  <c r="J145"/>
  <c r="M145" s="1"/>
  <c r="P145" s="1"/>
  <c r="R145" s="1"/>
  <c r="J146"/>
  <c r="M146" s="1"/>
  <c r="P146" s="1"/>
  <c r="R146" s="1"/>
  <c r="F147"/>
  <c r="F139" s="1"/>
  <c r="G147"/>
  <c r="G139" s="1"/>
  <c r="H147"/>
  <c r="H139" s="1"/>
  <c r="I147"/>
  <c r="I139"/>
  <c r="L147"/>
  <c r="L139"/>
  <c r="N147"/>
  <c r="N139"/>
  <c r="O147"/>
  <c r="O139"/>
  <c r="Q147"/>
  <c r="Q139" s="1"/>
  <c r="J148"/>
  <c r="M148" s="1"/>
  <c r="P148" s="1"/>
  <c r="J150"/>
  <c r="M150" s="1"/>
  <c r="P150" s="1"/>
  <c r="R150" s="1"/>
  <c r="J151"/>
  <c r="M151" s="1"/>
  <c r="J152"/>
  <c r="M152" s="1"/>
  <c r="P152" s="1"/>
  <c r="R152" s="1"/>
  <c r="J153"/>
  <c r="M153" s="1"/>
  <c r="P153" s="1"/>
  <c r="R153" s="1"/>
  <c r="F155"/>
  <c r="G155"/>
  <c r="H155"/>
  <c r="I155"/>
  <c r="L155"/>
  <c r="N155"/>
  <c r="O155"/>
  <c r="Q155"/>
  <c r="D155"/>
  <c r="F157"/>
  <c r="G157"/>
  <c r="G116" s="1"/>
  <c r="H157"/>
  <c r="I157"/>
  <c r="L157"/>
  <c r="N157"/>
  <c r="O157"/>
  <c r="Q157"/>
  <c r="J158"/>
  <c r="M158" s="1"/>
  <c r="P158" s="1"/>
  <c r="J160"/>
  <c r="M160" s="1"/>
  <c r="P160" s="1"/>
  <c r="R160" s="1"/>
  <c r="Q18"/>
  <c r="Q5" s="1"/>
  <c r="J156"/>
  <c r="M156" s="1"/>
  <c r="J140"/>
  <c r="M140" s="1"/>
  <c r="P140" s="1"/>
  <c r="R140" s="1"/>
  <c r="J109"/>
  <c r="M109" s="1"/>
  <c r="P109" s="1"/>
  <c r="R109" s="1"/>
  <c r="J102"/>
  <c r="M102" s="1"/>
  <c r="P102" s="1"/>
  <c r="D19"/>
  <c r="J19" s="1"/>
  <c r="J159"/>
  <c r="M159" s="1"/>
  <c r="J149"/>
  <c r="M149" s="1"/>
  <c r="J142"/>
  <c r="M142" s="1"/>
  <c r="J110"/>
  <c r="M110" s="1"/>
  <c r="P110" s="1"/>
  <c r="R110" s="1"/>
  <c r="L18"/>
  <c r="L5" s="1"/>
  <c r="J42"/>
  <c r="M42" s="1"/>
  <c r="P42" s="1"/>
  <c r="R42" s="1"/>
  <c r="J27"/>
  <c r="M27" s="1"/>
  <c r="D157"/>
  <c r="D108"/>
  <c r="J108" s="1"/>
  <c r="P122"/>
  <c r="R122" s="1"/>
  <c r="D11"/>
  <c r="J11" s="1"/>
  <c r="D9"/>
  <c r="J9" s="1"/>
  <c r="D14"/>
  <c r="D12"/>
  <c r="J12" s="1"/>
  <c r="M12" s="1"/>
  <c r="P12" s="1"/>
  <c r="R12" s="1"/>
  <c r="D10"/>
  <c r="J10" s="1"/>
  <c r="M10" s="1"/>
  <c r="P10" s="1"/>
  <c r="R10" s="1"/>
  <c r="D79"/>
  <c r="J79" s="1"/>
  <c r="M79" s="1"/>
  <c r="P79" s="1"/>
  <c r="D56"/>
  <c r="P45"/>
  <c r="R45" s="1"/>
  <c r="P106"/>
  <c r="R106" s="1"/>
  <c r="D83"/>
  <c r="J83" s="1"/>
  <c r="P58"/>
  <c r="R58" s="1"/>
  <c r="U40"/>
  <c r="J14"/>
  <c r="M14" s="1"/>
  <c r="P14" s="1"/>
  <c r="P144"/>
  <c r="M38"/>
  <c r="P151"/>
  <c r="R151" s="1"/>
  <c r="R144"/>
  <c r="U28"/>
  <c r="V28"/>
  <c r="R158"/>
  <c r="J155"/>
  <c r="R128"/>
  <c r="P133"/>
  <c r="M131"/>
  <c r="P131" s="1"/>
  <c r="R131" s="1"/>
  <c r="M129"/>
  <c r="M127"/>
  <c r="P127" s="1"/>
  <c r="R127" s="1"/>
  <c r="P123"/>
  <c r="R123" s="1"/>
  <c r="P121"/>
  <c r="M137"/>
  <c r="P112"/>
  <c r="R112" s="1"/>
  <c r="P26"/>
  <c r="R26" s="1"/>
  <c r="P21"/>
  <c r="R21" s="1"/>
  <c r="P27"/>
  <c r="R27" s="1"/>
  <c r="P24"/>
  <c r="R24" s="1"/>
  <c r="M19"/>
  <c r="R14"/>
  <c r="P129"/>
  <c r="R129" s="1"/>
  <c r="P137"/>
  <c r="R121"/>
  <c r="R133"/>
  <c r="P25"/>
  <c r="R25" s="1"/>
  <c r="R137"/>
  <c r="J56"/>
  <c r="M56"/>
  <c r="P56" s="1"/>
  <c r="P149"/>
  <c r="R149" s="1"/>
  <c r="P142"/>
  <c r="R142" s="1"/>
  <c r="P159"/>
  <c r="M157"/>
  <c r="P156"/>
  <c r="R156" s="1"/>
  <c r="M155"/>
  <c r="P155"/>
  <c r="R159"/>
  <c r="R157" s="1"/>
  <c r="P38" l="1"/>
  <c r="R38" s="1"/>
  <c r="R39"/>
  <c r="R20"/>
  <c r="P19"/>
  <c r="R19" s="1"/>
  <c r="R111"/>
  <c r="P108"/>
  <c r="R108" s="1"/>
  <c r="N116"/>
  <c r="P157"/>
  <c r="M101"/>
  <c r="J157"/>
  <c r="D103"/>
  <c r="J103" s="1"/>
  <c r="O18"/>
  <c r="H18"/>
  <c r="I116"/>
  <c r="F116"/>
  <c r="I18"/>
  <c r="M105"/>
  <c r="P107"/>
  <c r="D70"/>
  <c r="J70" s="1"/>
  <c r="C18"/>
  <c r="C5" s="1"/>
  <c r="M108"/>
  <c r="J119"/>
  <c r="M119" s="1"/>
  <c r="P119" s="1"/>
  <c r="R119" s="1"/>
  <c r="D117"/>
  <c r="J117" s="1"/>
  <c r="D147"/>
  <c r="J147" s="1"/>
  <c r="C116"/>
  <c r="P147"/>
  <c r="R147" s="1"/>
  <c r="R148"/>
  <c r="M147"/>
  <c r="R118"/>
  <c r="M132"/>
  <c r="M130"/>
  <c r="M126"/>
  <c r="M120"/>
  <c r="M138"/>
  <c r="M136"/>
  <c r="M141"/>
  <c r="L116"/>
  <c r="L161" s="1"/>
  <c r="M103"/>
  <c r="P104"/>
  <c r="M63"/>
  <c r="G18"/>
  <c r="G5" s="1"/>
  <c r="P101"/>
  <c r="R102"/>
  <c r="R101" s="1"/>
  <c r="M87"/>
  <c r="P87" s="1"/>
  <c r="R87" s="1"/>
  <c r="M82"/>
  <c r="P82" s="1"/>
  <c r="R82" s="1"/>
  <c r="M75"/>
  <c r="M73"/>
  <c r="P73" s="1"/>
  <c r="R73" s="1"/>
  <c r="M99"/>
  <c r="M97"/>
  <c r="P97" s="1"/>
  <c r="M95"/>
  <c r="P93"/>
  <c r="R89"/>
  <c r="N18"/>
  <c r="N5" s="1"/>
  <c r="N161" s="1"/>
  <c r="M53"/>
  <c r="D40"/>
  <c r="J40" s="1"/>
  <c r="P43"/>
  <c r="R43" s="1"/>
  <c r="M41"/>
  <c r="P41" s="1"/>
  <c r="R41" s="1"/>
  <c r="U18"/>
  <c r="U5" s="1"/>
  <c r="U161" s="1"/>
  <c r="U165" s="1"/>
  <c r="M16"/>
  <c r="P16" s="1"/>
  <c r="H5"/>
  <c r="O5"/>
  <c r="O161" s="1"/>
  <c r="R16"/>
  <c r="R15"/>
  <c r="D8"/>
  <c r="I5"/>
  <c r="I161" s="1"/>
  <c r="Q116"/>
  <c r="Q161" s="1"/>
  <c r="V18"/>
  <c r="V5" s="1"/>
  <c r="V161" s="1"/>
  <c r="V165" s="1"/>
  <c r="D28"/>
  <c r="J28" s="1"/>
  <c r="J101"/>
  <c r="M83"/>
  <c r="G161"/>
  <c r="F161"/>
  <c r="H116"/>
  <c r="D25"/>
  <c r="M28"/>
  <c r="R79"/>
  <c r="R155"/>
  <c r="M11"/>
  <c r="R56"/>
  <c r="M9"/>
  <c r="M25"/>
  <c r="D105"/>
  <c r="M139" l="1"/>
  <c r="R107"/>
  <c r="R105" s="1"/>
  <c r="P105"/>
  <c r="C161"/>
  <c r="C165" s="1"/>
  <c r="D139"/>
  <c r="J139" s="1"/>
  <c r="D116"/>
  <c r="J116" s="1"/>
  <c r="P138"/>
  <c r="M117"/>
  <c r="M116" s="1"/>
  <c r="P141"/>
  <c r="P136"/>
  <c r="P120"/>
  <c r="P126"/>
  <c r="P130"/>
  <c r="P132"/>
  <c r="P103"/>
  <c r="R104"/>
  <c r="R103" s="1"/>
  <c r="P63"/>
  <c r="R93"/>
  <c r="P95"/>
  <c r="R97"/>
  <c r="P99"/>
  <c r="P75"/>
  <c r="P53"/>
  <c r="M40"/>
  <c r="D6"/>
  <c r="J8"/>
  <c r="H161"/>
  <c r="J25"/>
  <c r="D18"/>
  <c r="J18" s="1"/>
  <c r="P83"/>
  <c r="M70"/>
  <c r="J105"/>
  <c r="P11"/>
  <c r="P28"/>
  <c r="P9"/>
  <c r="R132" l="1"/>
  <c r="R130"/>
  <c r="R126"/>
  <c r="R120"/>
  <c r="P117"/>
  <c r="R136"/>
  <c r="R141"/>
  <c r="P139"/>
  <c r="R139" s="1"/>
  <c r="R138"/>
  <c r="M18"/>
  <c r="R63"/>
  <c r="R75"/>
  <c r="R99"/>
  <c r="R95"/>
  <c r="R53"/>
  <c r="P40"/>
  <c r="R40" s="1"/>
  <c r="D5"/>
  <c r="D161" s="1"/>
  <c r="J6"/>
  <c r="M8"/>
  <c r="R83"/>
  <c r="P70"/>
  <c r="R70" s="1"/>
  <c r="R9"/>
  <c r="R28"/>
  <c r="J5"/>
  <c r="R11"/>
  <c r="P18" l="1"/>
  <c r="R117"/>
  <c r="R116" s="1"/>
  <c r="P116"/>
  <c r="M6"/>
  <c r="M5" s="1"/>
  <c r="M161" s="1"/>
  <c r="P8"/>
  <c r="J161"/>
  <c r="R18"/>
  <c r="P6" l="1"/>
  <c r="R8"/>
  <c r="J166"/>
  <c r="R6" l="1"/>
  <c r="P5"/>
  <c r="P161" l="1"/>
  <c r="R161" s="1"/>
  <c r="R5"/>
</calcChain>
</file>

<file path=xl/sharedStrings.xml><?xml version="1.0" encoding="utf-8"?>
<sst xmlns="http://schemas.openxmlformats.org/spreadsheetml/2006/main" count="168" uniqueCount="165">
  <si>
    <t>Наименование статьи бюджетной классификации</t>
  </si>
  <si>
    <t>Код статьи</t>
  </si>
  <si>
    <t>1 квартал</t>
  </si>
  <si>
    <t>2 квартал</t>
  </si>
  <si>
    <t>3 квартал</t>
  </si>
  <si>
    <t>4 квартал</t>
  </si>
  <si>
    <t>Договор</t>
  </si>
  <si>
    <t>(-) потребность
(+) экономия</t>
  </si>
  <si>
    <t>остаток</t>
  </si>
  <si>
    <t>Расходы</t>
  </si>
  <si>
    <t xml:space="preserve">Оплата труда и начисления на оплату труда </t>
  </si>
  <si>
    <t>заработная плата</t>
  </si>
  <si>
    <t>прочие выплаты</t>
  </si>
  <si>
    <t>проживание при обучении ГО и ЧС</t>
  </si>
  <si>
    <t>суточные при олимпиадах</t>
  </si>
  <si>
    <t>суточные при камандировках</t>
  </si>
  <si>
    <t>проезд при командировках</t>
  </si>
  <si>
    <t>суточные при подготовке для работы с одаренными детьми</t>
  </si>
  <si>
    <t>найм жилых помещений при служ.командировках</t>
  </si>
  <si>
    <t>проезд на сессии</t>
  </si>
  <si>
    <t>выплаты женщинам до 3 лет</t>
  </si>
  <si>
    <t>начисления на оплату труда 30,2%</t>
  </si>
  <si>
    <t>Приобретение услуг</t>
  </si>
  <si>
    <t>услуги связи</t>
  </si>
  <si>
    <t>Интернет</t>
  </si>
  <si>
    <t>подключение к сети  "Ростелеком"</t>
  </si>
  <si>
    <t>плата сотовой связи для КТС</t>
  </si>
  <si>
    <t>подключение интернета и создание сайта</t>
  </si>
  <si>
    <t>транспортные услуги</t>
  </si>
  <si>
    <t>проезд на учебные сборы и ЕГЭ</t>
  </si>
  <si>
    <t xml:space="preserve"> подвоз в лагеря отдыха и спортивные соревнования</t>
  </si>
  <si>
    <t>коммунальные услуги</t>
  </si>
  <si>
    <t>Электроэнергия</t>
  </si>
  <si>
    <t>в т.ч.сбыт электроэнергии</t>
  </si>
  <si>
    <t>в т.ч.транспортировка электроэнергии</t>
  </si>
  <si>
    <t>Водоснабжение</t>
  </si>
  <si>
    <t>Водоотведение</t>
  </si>
  <si>
    <t>Отопление</t>
  </si>
  <si>
    <t>горячая вода</t>
  </si>
  <si>
    <t>Вывоз ЖБО</t>
  </si>
  <si>
    <t>ТКО</t>
  </si>
  <si>
    <t>Арендная плата за пользованием имущества</t>
  </si>
  <si>
    <t>аренда бокса</t>
  </si>
  <si>
    <t>услуги по содержанию имущества</t>
  </si>
  <si>
    <t>Вывоз мусора</t>
  </si>
  <si>
    <t>Текущий ремонт зданий и сооружений</t>
  </si>
  <si>
    <t>Текущий ремонт зданий и сооружений (в т.ч.ремонт АПС, КТС)</t>
  </si>
  <si>
    <t>Текущий ремонт оборудования</t>
  </si>
  <si>
    <t>Обслуживание приборов учета тепла</t>
  </si>
  <si>
    <t xml:space="preserve"> замер сопротивления изоляции силовой сети и электрооборудования, заземления</t>
  </si>
  <si>
    <t>дезинсекция , дератизация</t>
  </si>
  <si>
    <t>обследование после дезинсекции, дератизации</t>
  </si>
  <si>
    <t>промывка, опрессовка отопительной системы</t>
  </si>
  <si>
    <t>замена (ремонт) асфальтового покрытия</t>
  </si>
  <si>
    <t>обследование территории на наличие клещей</t>
  </si>
  <si>
    <t>противоклещевая обработка территории в летний период</t>
  </si>
  <si>
    <t>обслуживание тепловых пунктов,котельной, отопительной системы</t>
  </si>
  <si>
    <t>энергетический паспорт</t>
  </si>
  <si>
    <t>замена прибора учета тепла</t>
  </si>
  <si>
    <t>обслуживание, поверка и испытание пожарных рукавов и кранов, гидрантов, водоема</t>
  </si>
  <si>
    <t>проведение технической экспертизы имущества</t>
  </si>
  <si>
    <t>испытание защитных средств из диэлектрической резины</t>
  </si>
  <si>
    <t>проверка огнезащитной обработки</t>
  </si>
  <si>
    <t>поверка молниезащиты</t>
  </si>
  <si>
    <t>прочие услуги</t>
  </si>
  <si>
    <t>Аттестация рабочих мест</t>
  </si>
  <si>
    <t>обучение ответств за эл.и тепл.снаб</t>
  </si>
  <si>
    <t>обучение ответств за пожар безопасность</t>
  </si>
  <si>
    <t>обучение ответственных за соблюдение охраны труда</t>
  </si>
  <si>
    <t xml:space="preserve">Обучение специалистов на право работы с опасными отходами </t>
  </si>
  <si>
    <t>страхование гражданской ответственности</t>
  </si>
  <si>
    <t>услуги по расчету налога за загрязнение окружающей среды</t>
  </si>
  <si>
    <t>утилизация опасных отходов ( в т.ч.энергосберегающих ламп)</t>
  </si>
  <si>
    <t>медосмотр</t>
  </si>
  <si>
    <t>Программное обеспечение  (дело)</t>
  </si>
  <si>
    <t>Кадастровые работы/паспорт</t>
  </si>
  <si>
    <t xml:space="preserve"> ЭЦП  (электронноцифровая подпись) и ЭЦП ФРДО</t>
  </si>
  <si>
    <t>услуги нотариуса</t>
  </si>
  <si>
    <t>лабораторно-инструментальное исследование, производственный контроль</t>
  </si>
  <si>
    <t>техническое обследование конструкций здания</t>
  </si>
  <si>
    <t>разработка сметной стоимости проектных работ с прохождением достоверности</t>
  </si>
  <si>
    <t>аттестация рабочего места для ПО АИС контингент</t>
  </si>
  <si>
    <t>страхование лифта</t>
  </si>
  <si>
    <t>оплата бух.обслуживания по договорам</t>
  </si>
  <si>
    <t>монтажные работы (замена приборов учета  тепла ,установка металлодетекторов, видеонаблюдения, видеокамер, горячего водоснабжения и т.д.)</t>
  </si>
  <si>
    <t>санитарно-эпидемиологическая экспертиза</t>
  </si>
  <si>
    <t>курсы повышения квалификации</t>
  </si>
  <si>
    <t xml:space="preserve">выписка из ЕГРЮЛ (единый госрегистрация юридич.лиц) </t>
  </si>
  <si>
    <t>изготовление плана эвакуации</t>
  </si>
  <si>
    <t>изготовление бланков, аттестатов</t>
  </si>
  <si>
    <t>услуги оценщика</t>
  </si>
  <si>
    <t>проф.-гигиен.подготовка и аттестация (санминимум)</t>
  </si>
  <si>
    <t>Услуги по страхованию</t>
  </si>
  <si>
    <t>страхование гражданской ответственности, страхование лифта</t>
  </si>
  <si>
    <t>Монтажные работы</t>
  </si>
  <si>
    <t>- монтажные работы по оборудованию, требующему монтажа, в случае если данные работы не предусмотрены договорами поставки, договорами (государственными (муниципальными) контрактами) на строительство, реконструкцию, техническое перевооружение, дооборудование объектов;</t>
  </si>
  <si>
    <t>Выплаты социального характера</t>
  </si>
  <si>
    <t>3 дня больничных листов за счет работодателя</t>
  </si>
  <si>
    <t xml:space="preserve">Прочие расходы </t>
  </si>
  <si>
    <t>налог на имущество</t>
  </si>
  <si>
    <t>земельный налог</t>
  </si>
  <si>
    <t>транспортный налог</t>
  </si>
  <si>
    <t>госпошлина за лицензирование, изменение в устав, за замену свидетельств и т.д.</t>
  </si>
  <si>
    <t>налог на загрязнение окружающей среды</t>
  </si>
  <si>
    <t>Иные платежи (пени, штрафы)</t>
  </si>
  <si>
    <t>сувенирная продукция - медали</t>
  </si>
  <si>
    <t>Поступление нефинансовых активов</t>
  </si>
  <si>
    <t>увеличение стоимости основных средств</t>
  </si>
  <si>
    <t>оборудование для проведения линеек</t>
  </si>
  <si>
    <t>водомеры, манометры, предохранительные устройства, люки</t>
  </si>
  <si>
    <t>приобретение и установка вытяжного зонта для пекарского шкафа</t>
  </si>
  <si>
    <t>оборудование для медицинских кабинетов</t>
  </si>
  <si>
    <t>контейнеры для мусора, канализационный люк, туба для хранения ламп</t>
  </si>
  <si>
    <t>приобретение стендов</t>
  </si>
  <si>
    <t>мультимедийное и компьютерное оборудование и т.д.</t>
  </si>
  <si>
    <t>учебники</t>
  </si>
  <si>
    <t>приобретение мольберта</t>
  </si>
  <si>
    <t xml:space="preserve">светильники/лампы </t>
  </si>
  <si>
    <t>приобретение пожарного шкафа, люка, ящиков дя огнетушителей</t>
  </si>
  <si>
    <t>сейф для ГИА</t>
  </si>
  <si>
    <t>ограждение территории</t>
  </si>
  <si>
    <t xml:space="preserve">вывеска </t>
  </si>
  <si>
    <t>печать</t>
  </si>
  <si>
    <t>оборудование для пищеблоков</t>
  </si>
  <si>
    <t>приобретение  бойлера</t>
  </si>
  <si>
    <t>приобретение теплосчетчика, электросчетчика</t>
  </si>
  <si>
    <t>приобретение затвора дискового для котельного оборудования</t>
  </si>
  <si>
    <t>увеличение стоимости материальных запасов</t>
  </si>
  <si>
    <t>Уголь</t>
  </si>
  <si>
    <t>Стройматериалы</t>
  </si>
  <si>
    <t>канцтовары</t>
  </si>
  <si>
    <t>мягкий инвентарь (казачья форма)</t>
  </si>
  <si>
    <t>моющие</t>
  </si>
  <si>
    <t>ГСМ для триммера</t>
  </si>
  <si>
    <t>приобретение картриджа</t>
  </si>
  <si>
    <t>прочие материальные запасы, в т.ч.:</t>
  </si>
  <si>
    <t>штамп</t>
  </si>
  <si>
    <t>приобретение комплектующих</t>
  </si>
  <si>
    <t xml:space="preserve">приобретение инвентаря для медицинских кабинетов </t>
  </si>
  <si>
    <t xml:space="preserve">диэлектрические изделия, средства индивидуальной защиты </t>
  </si>
  <si>
    <t>противопожарные мероприятия (приобретение батареек на датчики, датчики АПС, знаков маршрута эвакуации, кабель-канала и т.д.)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</si>
  <si>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</si>
  <si>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сервисная поддержка АИС контенгент,(аттестация рабочих мест по СОШ 18 только)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</si>
  <si>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</si>
  <si>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Программное обеспечение  (антивирус,консультант, VipNet,Web)</t>
  </si>
  <si>
    <t>ЭЦП (ФРДО)</t>
  </si>
  <si>
    <t xml:space="preserve">ЭЦП </t>
  </si>
  <si>
    <t xml:space="preserve">Итого расходов </t>
  </si>
  <si>
    <t>Сервисная поддержка АИС контингент</t>
  </si>
  <si>
    <t>кредиторская 2019</t>
  </si>
  <si>
    <t>испытание ограждения кровли здания</t>
  </si>
  <si>
    <t>поверка манометров, термометров и приборов учета тепла</t>
  </si>
  <si>
    <t>испытание электроинструмента</t>
  </si>
  <si>
    <t>технический паспорт</t>
  </si>
  <si>
    <t>испытание пожарных лестниц</t>
  </si>
  <si>
    <t>приобретение металлоискателей ( металлодетектор для ГИА)</t>
  </si>
  <si>
    <t>Тех обслуживание системы видеонаблюдения и пожарных клапанов</t>
  </si>
  <si>
    <t xml:space="preserve">чистка канализационных люков, вентиляционных каналов,калориферов , вентиляция(дымоходы) </t>
  </si>
  <si>
    <t>2021 местный</t>
  </si>
  <si>
    <t xml:space="preserve">Распределение бюджета МБОУ сош № 2  на 2021 год </t>
  </si>
  <si>
    <t>лампы аварийного освещения, кварцевые и т.д.(энергосбер. ламп)</t>
  </si>
  <si>
    <t>приобретение моечной ванны</t>
  </si>
  <si>
    <t>Дорожные знаки, трафарет</t>
  </si>
  <si>
    <t>Тех.обслуживание прибора АРМИС</t>
  </si>
  <si>
    <t>обследование на членистаногих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</si>
</sst>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00"/>
    <numFmt numFmtId="166" formatCode="#,##0.000000"/>
    <numFmt numFmtId="167" formatCode="#,##0.00000000"/>
  </numFmts>
  <fonts count="4"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166" fontId="2" fillId="3" borderId="3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/>
    <xf numFmtId="0" fontId="1" fillId="0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166" fontId="2" fillId="3" borderId="4" xfId="0" applyNumberFormat="1" applyFont="1" applyFill="1" applyBorder="1" applyAlignment="1">
      <alignment horizontal="right"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166" fontId="2" fillId="0" borderId="4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6" fontId="2" fillId="4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2" fillId="6" borderId="4" xfId="0" applyNumberFormat="1" applyFont="1" applyFill="1" applyBorder="1" applyAlignment="1">
      <alignment horizontal="right" vertical="center" wrapText="1"/>
    </xf>
    <xf numFmtId="166" fontId="2" fillId="6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166" fontId="1" fillId="6" borderId="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67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166" fontId="2" fillId="4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/>
    <xf numFmtId="49" fontId="1" fillId="2" borderId="1" xfId="0" applyNumberFormat="1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166" fontId="2" fillId="7" borderId="1" xfId="0" applyNumberFormat="1" applyFont="1" applyFill="1" applyBorder="1" applyAlignment="1">
      <alignment horizontal="right" vertical="center" wrapText="1"/>
    </xf>
    <xf numFmtId="166" fontId="2" fillId="7" borderId="4" xfId="0" applyNumberFormat="1" applyFont="1" applyFill="1" applyBorder="1" applyAlignment="1">
      <alignment horizontal="right" vertical="center" wrapText="1"/>
    </xf>
    <xf numFmtId="166" fontId="1" fillId="7" borderId="4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/>
    <xf numFmtId="166" fontId="1" fillId="0" borderId="0" xfId="0" applyNumberFormat="1" applyFont="1" applyFill="1"/>
    <xf numFmtId="164" fontId="1" fillId="7" borderId="0" xfId="0" applyNumberFormat="1" applyFont="1" applyFill="1" applyAlignment="1">
      <alignment wrapText="1"/>
    </xf>
    <xf numFmtId="166" fontId="1" fillId="7" borderId="1" xfId="0" applyNumberFormat="1" applyFont="1" applyFill="1" applyBorder="1" applyAlignment="1">
      <alignment horizontal="right" vertical="center" wrapText="1"/>
    </xf>
    <xf numFmtId="167" fontId="1" fillId="7" borderId="1" xfId="0" applyNumberFormat="1" applyFont="1" applyFill="1" applyBorder="1" applyAlignment="1">
      <alignment horizontal="right" vertical="center" wrapText="1"/>
    </xf>
    <xf numFmtId="167" fontId="2" fillId="7" borderId="1" xfId="0" applyNumberFormat="1" applyFont="1" applyFill="1" applyBorder="1" applyAlignment="1">
      <alignment horizontal="right" vertical="center" wrapText="1"/>
    </xf>
    <xf numFmtId="167" fontId="1" fillId="7" borderId="0" xfId="0" applyNumberFormat="1" applyFont="1" applyFill="1" applyAlignment="1">
      <alignment wrapText="1"/>
    </xf>
    <xf numFmtId="166" fontId="2" fillId="7" borderId="3" xfId="0" applyNumberFormat="1" applyFont="1" applyFill="1" applyBorder="1" applyAlignment="1">
      <alignment horizontal="right" vertical="center" wrapText="1"/>
    </xf>
    <xf numFmtId="166" fontId="2" fillId="7" borderId="1" xfId="0" applyNumberFormat="1" applyFont="1" applyFill="1" applyBorder="1" applyAlignment="1">
      <alignment horizontal="right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W166"/>
  <sheetViews>
    <sheetView tabSelected="1" view="pageBreakPreview" zoomScale="75" zoomScaleNormal="80" zoomScaleSheetLayoutView="75" workbookViewId="0">
      <pane xSplit="2" ySplit="4" topLeftCell="C48" activePane="bottomRight" state="frozen"/>
      <selection activeCell="W29" sqref="W29"/>
      <selection pane="topRight" activeCell="W29" sqref="W29"/>
      <selection pane="bottomLeft" activeCell="W29" sqref="W29"/>
      <selection pane="bottomRight" sqref="A1:B1"/>
    </sheetView>
  </sheetViews>
  <sheetFormatPr defaultColWidth="8.85546875" defaultRowHeight="15" outlineLevelCol="1"/>
  <cols>
    <col min="1" max="1" width="78" style="1" customWidth="1"/>
    <col min="2" max="2" width="16.140625" style="2" customWidth="1"/>
    <col min="3" max="3" width="18.28515625" style="59" customWidth="1" outlineLevel="1"/>
    <col min="4" max="4" width="18.28515625" style="3" hidden="1" customWidth="1"/>
    <col min="5" max="9" width="18.28515625" style="3" hidden="1" customWidth="1" outlineLevel="1"/>
    <col min="10" max="11" width="18.28515625" style="3" hidden="1" customWidth="1"/>
    <col min="12" max="12" width="18.28515625" style="3" hidden="1" customWidth="1" outlineLevel="1"/>
    <col min="13" max="13" width="18.28515625" style="3" hidden="1" customWidth="1"/>
    <col min="14" max="15" width="18.28515625" style="3" hidden="1" customWidth="1" outlineLevel="1"/>
    <col min="16" max="17" width="18.28515625" style="3" hidden="1" customWidth="1"/>
    <col min="18" max="18" width="14.85546875" style="4" hidden="1" customWidth="1"/>
    <col min="19" max="19" width="10.42578125" style="5" hidden="1" customWidth="1"/>
    <col min="20" max="20" width="11.28515625" style="5" hidden="1" customWidth="1"/>
    <col min="21" max="22" width="18.28515625" style="3" customWidth="1" outlineLevel="1"/>
    <col min="23" max="23" width="13.85546875" style="5" bestFit="1" customWidth="1"/>
    <col min="24" max="16384" width="8.85546875" style="5"/>
  </cols>
  <sheetData>
    <row r="1" spans="1:22" ht="34.5" customHeight="1">
      <c r="A1" s="71" t="s">
        <v>159</v>
      </c>
      <c r="B1" s="71"/>
    </row>
    <row r="2" spans="1:22" ht="17.25" customHeight="1">
      <c r="A2" s="6"/>
      <c r="B2" s="7"/>
    </row>
    <row r="3" spans="1:22" s="9" customFormat="1" ht="39.75" customHeight="1">
      <c r="A3" s="72" t="s">
        <v>0</v>
      </c>
      <c r="B3" s="73" t="s">
        <v>1</v>
      </c>
      <c r="C3" s="74" t="s">
        <v>158</v>
      </c>
      <c r="D3" s="66" t="s">
        <v>2</v>
      </c>
      <c r="E3" s="76"/>
      <c r="F3" s="76">
        <v>43943</v>
      </c>
      <c r="G3" s="76">
        <v>43976</v>
      </c>
      <c r="H3" s="76"/>
      <c r="I3" s="66"/>
      <c r="J3" s="66" t="s">
        <v>3</v>
      </c>
      <c r="K3" s="66"/>
      <c r="L3" s="66"/>
      <c r="M3" s="66" t="s">
        <v>4</v>
      </c>
      <c r="N3" s="66"/>
      <c r="O3" s="66"/>
      <c r="P3" s="66" t="s">
        <v>5</v>
      </c>
      <c r="Q3" s="66" t="s">
        <v>6</v>
      </c>
      <c r="R3" s="75" t="s">
        <v>7</v>
      </c>
      <c r="S3" s="70" t="s">
        <v>149</v>
      </c>
      <c r="T3" s="69" t="s">
        <v>8</v>
      </c>
      <c r="U3" s="68">
        <v>2022</v>
      </c>
      <c r="V3" s="68">
        <v>2023</v>
      </c>
    </row>
    <row r="4" spans="1:22" s="9" customFormat="1" ht="19.5" customHeight="1">
      <c r="A4" s="72"/>
      <c r="B4" s="73"/>
      <c r="C4" s="74"/>
      <c r="D4" s="66"/>
      <c r="E4" s="76"/>
      <c r="F4" s="76"/>
      <c r="G4" s="76"/>
      <c r="H4" s="76"/>
      <c r="I4" s="66"/>
      <c r="J4" s="66"/>
      <c r="K4" s="67"/>
      <c r="L4" s="66"/>
      <c r="M4" s="66"/>
      <c r="N4" s="66"/>
      <c r="O4" s="66"/>
      <c r="P4" s="66"/>
      <c r="Q4" s="66"/>
      <c r="R4" s="75"/>
      <c r="S4" s="70"/>
      <c r="T4" s="69"/>
      <c r="U4" s="68"/>
      <c r="V4" s="68"/>
    </row>
    <row r="5" spans="1:22">
      <c r="A5" s="10" t="s">
        <v>9</v>
      </c>
      <c r="B5" s="8">
        <v>200</v>
      </c>
      <c r="C5" s="64">
        <f>C6+C18+C108+C105</f>
        <v>5197.93</v>
      </c>
      <c r="D5" s="11">
        <f>D6+D18+D108+D105</f>
        <v>5586.0800000000008</v>
      </c>
      <c r="E5" s="11"/>
      <c r="F5" s="11">
        <f>F6+F18+F108+F105</f>
        <v>3074.8500000000004</v>
      </c>
      <c r="G5" s="11">
        <f>G6+G18+G108+G105</f>
        <v>3074.8500000000004</v>
      </c>
      <c r="H5" s="11">
        <f>H6+H18+H108+H105</f>
        <v>3074.8500000000004</v>
      </c>
      <c r="I5" s="11">
        <f>I6+I18+I108+I105</f>
        <v>3074.8500000000004</v>
      </c>
      <c r="J5" s="11">
        <f>J6+J18+J108+J105</f>
        <v>14737.480000000003</v>
      </c>
      <c r="K5" s="11"/>
      <c r="L5" s="11">
        <f t="shared" ref="L5:Q5" si="0">L6+L18+L108+L105</f>
        <v>3074.8500000000004</v>
      </c>
      <c r="M5" s="11">
        <f t="shared" si="0"/>
        <v>5586.0800000000008</v>
      </c>
      <c r="N5" s="11">
        <f t="shared" si="0"/>
        <v>3074.8500000000004</v>
      </c>
      <c r="O5" s="11">
        <f t="shared" si="0"/>
        <v>3074.8500000000004</v>
      </c>
      <c r="P5" s="11">
        <f t="shared" si="0"/>
        <v>5586.0800000000008</v>
      </c>
      <c r="Q5" s="11">
        <f t="shared" si="0"/>
        <v>3074.8500000000004</v>
      </c>
      <c r="R5" s="12">
        <f t="shared" ref="R5:R16" si="1">P5-Q5</f>
        <v>2511.2300000000005</v>
      </c>
      <c r="S5" s="13"/>
      <c r="T5" s="13"/>
      <c r="U5" s="11">
        <f>U6+U18+U108+U105</f>
        <v>2821.4799999999996</v>
      </c>
      <c r="V5" s="11">
        <f>V6+V18+V108+V105</f>
        <v>2417.4499999999998</v>
      </c>
    </row>
    <row r="6" spans="1:22">
      <c r="A6" s="14" t="s">
        <v>10</v>
      </c>
      <c r="B6" s="46">
        <v>210</v>
      </c>
      <c r="C6" s="54">
        <f>C7+C8+C17</f>
        <v>787.40000000000009</v>
      </c>
      <c r="D6" s="16">
        <f>D7+D8+D17</f>
        <v>787</v>
      </c>
      <c r="E6" s="16"/>
      <c r="F6" s="16">
        <f>F7+F8+F17</f>
        <v>787</v>
      </c>
      <c r="G6" s="16">
        <f>G7+G8+G17</f>
        <v>787</v>
      </c>
      <c r="H6" s="16">
        <f>H7+H8+H17</f>
        <v>787</v>
      </c>
      <c r="I6" s="16">
        <f>I7+I8+I17</f>
        <v>787</v>
      </c>
      <c r="J6" s="16">
        <f>J7+J8+J17</f>
        <v>787</v>
      </c>
      <c r="K6" s="16"/>
      <c r="L6" s="16">
        <f t="shared" ref="L6:Q6" si="2">L7+L8+L17</f>
        <v>787</v>
      </c>
      <c r="M6" s="16">
        <f t="shared" si="2"/>
        <v>787</v>
      </c>
      <c r="N6" s="16">
        <f t="shared" si="2"/>
        <v>787</v>
      </c>
      <c r="O6" s="16">
        <f t="shared" si="2"/>
        <v>787</v>
      </c>
      <c r="P6" s="16">
        <f t="shared" si="2"/>
        <v>787</v>
      </c>
      <c r="Q6" s="16">
        <f t="shared" si="2"/>
        <v>787</v>
      </c>
      <c r="R6" s="12">
        <f t="shared" si="1"/>
        <v>0</v>
      </c>
      <c r="S6" s="13"/>
      <c r="T6" s="13"/>
      <c r="U6" s="16">
        <f>U7+U8+U17</f>
        <v>314.29999999999995</v>
      </c>
      <c r="V6" s="16">
        <f>V7+V8+V17</f>
        <v>179.50400000000002</v>
      </c>
    </row>
    <row r="7" spans="1:22">
      <c r="A7" s="17" t="s">
        <v>11</v>
      </c>
      <c r="B7" s="46">
        <v>211</v>
      </c>
      <c r="C7" s="54">
        <v>604.70000000000005</v>
      </c>
      <c r="D7" s="54">
        <v>604.4</v>
      </c>
      <c r="E7" s="54">
        <v>604.4</v>
      </c>
      <c r="F7" s="54">
        <v>604.4</v>
      </c>
      <c r="G7" s="54">
        <v>604.4</v>
      </c>
      <c r="H7" s="54">
        <v>604.4</v>
      </c>
      <c r="I7" s="54">
        <v>604.4</v>
      </c>
      <c r="J7" s="54">
        <v>604.4</v>
      </c>
      <c r="K7" s="54">
        <v>604.4</v>
      </c>
      <c r="L7" s="54">
        <v>604.4</v>
      </c>
      <c r="M7" s="54">
        <v>604.4</v>
      </c>
      <c r="N7" s="54">
        <v>604.4</v>
      </c>
      <c r="O7" s="54">
        <v>604.4</v>
      </c>
      <c r="P7" s="54">
        <v>604.4</v>
      </c>
      <c r="Q7" s="54">
        <v>604.4</v>
      </c>
      <c r="R7" s="54">
        <v>604.4</v>
      </c>
      <c r="S7" s="54">
        <v>604.4</v>
      </c>
      <c r="T7" s="54">
        <v>604.4</v>
      </c>
      <c r="U7" s="54">
        <f>391.4-150</f>
        <v>241.39999999999998</v>
      </c>
      <c r="V7" s="54">
        <f>150-12.13</f>
        <v>137.87</v>
      </c>
    </row>
    <row r="8" spans="1:22" hidden="1">
      <c r="A8" s="17" t="s">
        <v>12</v>
      </c>
      <c r="B8" s="46">
        <v>212</v>
      </c>
      <c r="C8" s="54"/>
      <c r="D8" s="16">
        <f>SUM(C8:C8)</f>
        <v>0</v>
      </c>
      <c r="E8" s="20"/>
      <c r="F8" s="20"/>
      <c r="G8" s="20"/>
      <c r="H8" s="20"/>
      <c r="I8" s="20"/>
      <c r="J8" s="16">
        <f t="shared" ref="J8:J38" si="3">SUM(D8:I8)</f>
        <v>0</v>
      </c>
      <c r="K8" s="16"/>
      <c r="L8" s="20"/>
      <c r="M8" s="16">
        <f t="shared" ref="M8:M16" si="4">SUM(J8:L8)</f>
        <v>0</v>
      </c>
      <c r="N8" s="20"/>
      <c r="O8" s="20"/>
      <c r="P8" s="16">
        <f t="shared" ref="P8:P16" si="5">SUM(M8:O8)</f>
        <v>0</v>
      </c>
      <c r="Q8" s="20"/>
      <c r="R8" s="12">
        <f t="shared" si="1"/>
        <v>0</v>
      </c>
      <c r="S8" s="13"/>
      <c r="T8" s="13"/>
      <c r="U8" s="20"/>
      <c r="V8" s="20"/>
    </row>
    <row r="9" spans="1:22" hidden="1">
      <c r="A9" s="21" t="s">
        <v>13</v>
      </c>
      <c r="B9" s="46"/>
      <c r="C9" s="60"/>
      <c r="D9" s="16">
        <f>SUM(C9:C9)</f>
        <v>0</v>
      </c>
      <c r="E9" s="22"/>
      <c r="F9" s="22"/>
      <c r="G9" s="22"/>
      <c r="H9" s="22"/>
      <c r="I9" s="22"/>
      <c r="J9" s="16">
        <f t="shared" si="3"/>
        <v>0</v>
      </c>
      <c r="K9" s="16"/>
      <c r="L9" s="22"/>
      <c r="M9" s="16">
        <f t="shared" si="4"/>
        <v>0</v>
      </c>
      <c r="N9" s="22"/>
      <c r="O9" s="22"/>
      <c r="P9" s="16">
        <f t="shared" si="5"/>
        <v>0</v>
      </c>
      <c r="Q9" s="22"/>
      <c r="R9" s="12">
        <f t="shared" si="1"/>
        <v>0</v>
      </c>
      <c r="S9" s="13"/>
      <c r="T9" s="13"/>
      <c r="U9" s="22"/>
      <c r="V9" s="22"/>
    </row>
    <row r="10" spans="1:22" hidden="1">
      <c r="A10" s="21" t="s">
        <v>14</v>
      </c>
      <c r="B10" s="46"/>
      <c r="C10" s="60"/>
      <c r="D10" s="16">
        <f>SUM(C10:C10)</f>
        <v>0</v>
      </c>
      <c r="E10" s="22"/>
      <c r="F10" s="22"/>
      <c r="G10" s="22"/>
      <c r="H10" s="22"/>
      <c r="I10" s="22"/>
      <c r="J10" s="16">
        <f t="shared" si="3"/>
        <v>0</v>
      </c>
      <c r="K10" s="16"/>
      <c r="L10" s="22"/>
      <c r="M10" s="16">
        <f t="shared" si="4"/>
        <v>0</v>
      </c>
      <c r="N10" s="22"/>
      <c r="O10" s="22"/>
      <c r="P10" s="16">
        <f t="shared" si="5"/>
        <v>0</v>
      </c>
      <c r="Q10" s="22"/>
      <c r="R10" s="12">
        <f t="shared" si="1"/>
        <v>0</v>
      </c>
      <c r="S10" s="13"/>
      <c r="T10" s="13"/>
      <c r="U10" s="22"/>
      <c r="V10" s="22"/>
    </row>
    <row r="11" spans="1:22" hidden="1">
      <c r="A11" s="21" t="s">
        <v>15</v>
      </c>
      <c r="B11" s="46"/>
      <c r="C11" s="60"/>
      <c r="D11" s="16">
        <f>SUM(C11:C11)</f>
        <v>0</v>
      </c>
      <c r="E11" s="22"/>
      <c r="F11" s="22"/>
      <c r="G11" s="22"/>
      <c r="H11" s="22"/>
      <c r="I11" s="22"/>
      <c r="J11" s="16">
        <f t="shared" si="3"/>
        <v>0</v>
      </c>
      <c r="K11" s="16"/>
      <c r="L11" s="22"/>
      <c r="M11" s="16">
        <f t="shared" si="4"/>
        <v>0</v>
      </c>
      <c r="N11" s="22"/>
      <c r="O11" s="22"/>
      <c r="P11" s="16">
        <f t="shared" si="5"/>
        <v>0</v>
      </c>
      <c r="Q11" s="22"/>
      <c r="R11" s="12">
        <f t="shared" si="1"/>
        <v>0</v>
      </c>
      <c r="S11" s="13"/>
      <c r="T11" s="13"/>
      <c r="U11" s="22"/>
      <c r="V11" s="22"/>
    </row>
    <row r="12" spans="1:22" hidden="1">
      <c r="A12" s="21" t="s">
        <v>16</v>
      </c>
      <c r="B12" s="46"/>
      <c r="C12" s="60"/>
      <c r="D12" s="16">
        <f>SUM(C12:C12)</f>
        <v>0</v>
      </c>
      <c r="E12" s="22"/>
      <c r="F12" s="22"/>
      <c r="G12" s="22"/>
      <c r="H12" s="22"/>
      <c r="I12" s="22"/>
      <c r="J12" s="16">
        <f t="shared" si="3"/>
        <v>0</v>
      </c>
      <c r="K12" s="16"/>
      <c r="L12" s="22"/>
      <c r="M12" s="16">
        <f t="shared" si="4"/>
        <v>0</v>
      </c>
      <c r="N12" s="22"/>
      <c r="O12" s="22"/>
      <c r="P12" s="16">
        <f t="shared" si="5"/>
        <v>0</v>
      </c>
      <c r="Q12" s="22"/>
      <c r="R12" s="12">
        <f t="shared" si="1"/>
        <v>0</v>
      </c>
      <c r="S12" s="13"/>
      <c r="T12" s="13"/>
      <c r="U12" s="22"/>
      <c r="V12" s="22"/>
    </row>
    <row r="13" spans="1:22" hidden="1">
      <c r="A13" s="21" t="s">
        <v>17</v>
      </c>
      <c r="B13" s="46"/>
      <c r="C13" s="60"/>
      <c r="D13" s="16">
        <f>SUM(C13:C13)</f>
        <v>0</v>
      </c>
      <c r="E13" s="22"/>
      <c r="F13" s="22"/>
      <c r="G13" s="22"/>
      <c r="H13" s="22"/>
      <c r="I13" s="22"/>
      <c r="J13" s="16">
        <f t="shared" si="3"/>
        <v>0</v>
      </c>
      <c r="K13" s="16"/>
      <c r="L13" s="22"/>
      <c r="M13" s="16">
        <f t="shared" si="4"/>
        <v>0</v>
      </c>
      <c r="N13" s="22"/>
      <c r="O13" s="22"/>
      <c r="P13" s="16">
        <f t="shared" si="5"/>
        <v>0</v>
      </c>
      <c r="Q13" s="22"/>
      <c r="R13" s="12">
        <f t="shared" si="1"/>
        <v>0</v>
      </c>
      <c r="S13" s="13"/>
      <c r="T13" s="13"/>
      <c r="U13" s="22"/>
      <c r="V13" s="22"/>
    </row>
    <row r="14" spans="1:22" hidden="1">
      <c r="A14" s="23"/>
      <c r="B14" s="46"/>
      <c r="C14" s="60"/>
      <c r="D14" s="16">
        <f>SUM(C14:C14)</f>
        <v>0</v>
      </c>
      <c r="E14" s="22"/>
      <c r="F14" s="22"/>
      <c r="G14" s="22"/>
      <c r="H14" s="22"/>
      <c r="I14" s="22"/>
      <c r="J14" s="16">
        <f t="shared" si="3"/>
        <v>0</v>
      </c>
      <c r="K14" s="16"/>
      <c r="L14" s="22"/>
      <c r="M14" s="16">
        <f t="shared" si="4"/>
        <v>0</v>
      </c>
      <c r="N14" s="22"/>
      <c r="O14" s="22"/>
      <c r="P14" s="16">
        <f t="shared" si="5"/>
        <v>0</v>
      </c>
      <c r="Q14" s="22"/>
      <c r="R14" s="12">
        <f t="shared" si="1"/>
        <v>0</v>
      </c>
      <c r="S14" s="13"/>
      <c r="T14" s="13"/>
      <c r="U14" s="22"/>
      <c r="V14" s="22"/>
    </row>
    <row r="15" spans="1:22" hidden="1">
      <c r="A15" s="21" t="s">
        <v>19</v>
      </c>
      <c r="B15" s="46"/>
      <c r="C15" s="60"/>
      <c r="D15" s="16">
        <f>SUM(C15:C15)</f>
        <v>0</v>
      </c>
      <c r="E15" s="22"/>
      <c r="F15" s="22"/>
      <c r="G15" s="22"/>
      <c r="H15" s="22"/>
      <c r="I15" s="22"/>
      <c r="J15" s="16">
        <f t="shared" si="3"/>
        <v>0</v>
      </c>
      <c r="K15" s="16"/>
      <c r="L15" s="22"/>
      <c r="M15" s="16">
        <f t="shared" si="4"/>
        <v>0</v>
      </c>
      <c r="N15" s="22"/>
      <c r="O15" s="22"/>
      <c r="P15" s="16">
        <f t="shared" si="5"/>
        <v>0</v>
      </c>
      <c r="Q15" s="22"/>
      <c r="R15" s="12">
        <f t="shared" si="1"/>
        <v>0</v>
      </c>
      <c r="S15" s="13"/>
      <c r="T15" s="13"/>
      <c r="U15" s="22"/>
      <c r="V15" s="22"/>
    </row>
    <row r="16" spans="1:22" hidden="1">
      <c r="A16" s="21" t="s">
        <v>20</v>
      </c>
      <c r="B16" s="46"/>
      <c r="C16" s="61"/>
      <c r="D16" s="16">
        <f>SUM(C16:C16)</f>
        <v>0</v>
      </c>
      <c r="E16" s="24"/>
      <c r="F16" s="24"/>
      <c r="G16" s="24"/>
      <c r="H16" s="24"/>
      <c r="I16" s="24"/>
      <c r="J16" s="16">
        <f t="shared" si="3"/>
        <v>0</v>
      </c>
      <c r="K16" s="16"/>
      <c r="L16" s="24"/>
      <c r="M16" s="16">
        <f t="shared" si="4"/>
        <v>0</v>
      </c>
      <c r="N16" s="24"/>
      <c r="O16" s="24"/>
      <c r="P16" s="16">
        <f t="shared" si="5"/>
        <v>0</v>
      </c>
      <c r="Q16" s="24"/>
      <c r="R16" s="12">
        <f t="shared" si="1"/>
        <v>0</v>
      </c>
      <c r="S16" s="13"/>
      <c r="T16" s="13"/>
      <c r="U16" s="24"/>
      <c r="V16" s="24"/>
    </row>
    <row r="17" spans="1:23">
      <c r="A17" s="14" t="s">
        <v>21</v>
      </c>
      <c r="B17" s="46">
        <v>213</v>
      </c>
      <c r="C17" s="62">
        <v>182.7</v>
      </c>
      <c r="D17" s="62">
        <v>182.6</v>
      </c>
      <c r="E17" s="62">
        <v>182.6</v>
      </c>
      <c r="F17" s="62">
        <v>182.6</v>
      </c>
      <c r="G17" s="62">
        <v>182.6</v>
      </c>
      <c r="H17" s="62">
        <v>182.6</v>
      </c>
      <c r="I17" s="62">
        <v>182.6</v>
      </c>
      <c r="J17" s="62">
        <v>182.6</v>
      </c>
      <c r="K17" s="62">
        <v>182.6</v>
      </c>
      <c r="L17" s="62">
        <v>182.6</v>
      </c>
      <c r="M17" s="62">
        <v>182.6</v>
      </c>
      <c r="N17" s="62">
        <v>182.6</v>
      </c>
      <c r="O17" s="62">
        <v>182.6</v>
      </c>
      <c r="P17" s="62">
        <v>182.6</v>
      </c>
      <c r="Q17" s="62">
        <v>182.6</v>
      </c>
      <c r="R17" s="62">
        <v>182.6</v>
      </c>
      <c r="S17" s="62">
        <v>182.6</v>
      </c>
      <c r="T17" s="62">
        <v>182.6</v>
      </c>
      <c r="U17" s="54">
        <f>118.3-45.4</f>
        <v>72.900000000000006</v>
      </c>
      <c r="V17" s="54">
        <f>45.3-3.666</f>
        <v>41.634</v>
      </c>
    </row>
    <row r="18" spans="1:23">
      <c r="A18" s="14" t="s">
        <v>22</v>
      </c>
      <c r="B18" s="46">
        <v>220</v>
      </c>
      <c r="C18" s="55">
        <f>C19+C25+C28+C38+C40+C70+C101+C103</f>
        <v>2281.4840000000004</v>
      </c>
      <c r="D18" s="15">
        <f>D19+D25+D28+D38+D40+D70+D101+D103</f>
        <v>2670.0340000000006</v>
      </c>
      <c r="E18" s="15"/>
      <c r="F18" s="15">
        <f>F19+F25+F28+F38+F40+F70+F101+F103</f>
        <v>2287.8500000000004</v>
      </c>
      <c r="G18" s="15">
        <f>G19+G25+G28+G38+G40+G70+G101+G103</f>
        <v>2287.8500000000004</v>
      </c>
      <c r="H18" s="15">
        <f>H19+H25+H28+H38+H40+H70+H101+H103</f>
        <v>2287.8500000000004</v>
      </c>
      <c r="I18" s="15">
        <f>I19+I25+I28+I38+I40+I70+I101+I103</f>
        <v>2287.8500000000004</v>
      </c>
      <c r="J18" s="16">
        <f t="shared" si="3"/>
        <v>11821.434000000003</v>
      </c>
      <c r="K18" s="15"/>
      <c r="L18" s="15">
        <f t="shared" ref="L18:Q18" si="6">L19+L25+L28+L38+L40+L70+L101+L103</f>
        <v>2287.8500000000004</v>
      </c>
      <c r="M18" s="15">
        <f t="shared" si="6"/>
        <v>2670.0340000000006</v>
      </c>
      <c r="N18" s="15">
        <f t="shared" si="6"/>
        <v>2287.8500000000004</v>
      </c>
      <c r="O18" s="15">
        <f t="shared" si="6"/>
        <v>2287.8500000000004</v>
      </c>
      <c r="P18" s="15">
        <f t="shared" si="6"/>
        <v>2670.0340000000006</v>
      </c>
      <c r="Q18" s="15">
        <f t="shared" si="6"/>
        <v>2287.8500000000004</v>
      </c>
      <c r="R18" s="15">
        <f>R19+R25+R28+R38+R40+R70+R101</f>
        <v>2581.5340000000006</v>
      </c>
      <c r="S18" s="13"/>
      <c r="T18" s="13"/>
      <c r="U18" s="15">
        <f>U19+U25+U28+U38+U40+U70+U101+U103</f>
        <v>378.13400000000001</v>
      </c>
      <c r="V18" s="15">
        <f>V19+V25+V28+V38+V40+V70+V101+V103</f>
        <v>108.9</v>
      </c>
    </row>
    <row r="19" spans="1:23" hidden="1">
      <c r="A19" s="14" t="s">
        <v>23</v>
      </c>
      <c r="B19" s="46">
        <v>221</v>
      </c>
      <c r="C19" s="54">
        <f>SUM(C20:C24)</f>
        <v>0</v>
      </c>
      <c r="D19" s="16">
        <f>SUM(D20:D24)</f>
        <v>0</v>
      </c>
      <c r="E19" s="16"/>
      <c r="F19" s="16">
        <f>SUM(F20:F24)</f>
        <v>0</v>
      </c>
      <c r="G19" s="16">
        <f>SUM(G20:G24)</f>
        <v>0</v>
      </c>
      <c r="H19" s="16">
        <f>SUM(H20:H24)</f>
        <v>0</v>
      </c>
      <c r="I19" s="16">
        <f>SUM(I20:I24)</f>
        <v>0</v>
      </c>
      <c r="J19" s="16">
        <f t="shared" si="3"/>
        <v>0</v>
      </c>
      <c r="K19" s="16"/>
      <c r="L19" s="16">
        <f t="shared" ref="L19:Q19" si="7">SUM(L20:L24)</f>
        <v>0</v>
      </c>
      <c r="M19" s="16">
        <f t="shared" si="7"/>
        <v>0</v>
      </c>
      <c r="N19" s="16">
        <f t="shared" si="7"/>
        <v>0</v>
      </c>
      <c r="O19" s="16">
        <f t="shared" si="7"/>
        <v>0</v>
      </c>
      <c r="P19" s="16">
        <f t="shared" si="7"/>
        <v>0</v>
      </c>
      <c r="Q19" s="16">
        <f t="shared" si="7"/>
        <v>0</v>
      </c>
      <c r="R19" s="12">
        <f t="shared" ref="R19:R27" si="8">P19-Q19</f>
        <v>0</v>
      </c>
      <c r="S19" s="13"/>
      <c r="T19" s="13"/>
      <c r="U19" s="16">
        <f>SUM(U20:U24)</f>
        <v>0</v>
      </c>
      <c r="V19" s="16">
        <f>SUM(V20:V24)</f>
        <v>0</v>
      </c>
    </row>
    <row r="20" spans="1:23" hidden="1">
      <c r="A20" s="23" t="s">
        <v>24</v>
      </c>
      <c r="B20" s="46"/>
      <c r="C20" s="60"/>
      <c r="D20" s="16">
        <f>SUM(C20:C20)</f>
        <v>0</v>
      </c>
      <c r="E20" s="22"/>
      <c r="F20" s="22"/>
      <c r="G20" s="22"/>
      <c r="H20" s="22"/>
      <c r="I20" s="22"/>
      <c r="J20" s="16">
        <f t="shared" si="3"/>
        <v>0</v>
      </c>
      <c r="K20" s="16"/>
      <c r="L20" s="22"/>
      <c r="M20" s="16">
        <f>SUM(J20:L20)</f>
        <v>0</v>
      </c>
      <c r="N20" s="22"/>
      <c r="O20" s="22"/>
      <c r="P20" s="16">
        <f>SUM(M20:O20)</f>
        <v>0</v>
      </c>
      <c r="Q20" s="22"/>
      <c r="R20" s="12">
        <f t="shared" si="8"/>
        <v>0</v>
      </c>
      <c r="S20" s="13"/>
      <c r="T20" s="13"/>
      <c r="U20" s="22"/>
      <c r="V20" s="22"/>
    </row>
    <row r="21" spans="1:23" hidden="1">
      <c r="A21" s="23" t="s">
        <v>25</v>
      </c>
      <c r="B21" s="46"/>
      <c r="C21" s="60"/>
      <c r="D21" s="16">
        <f>SUM(C21:C21)</f>
        <v>0</v>
      </c>
      <c r="E21" s="22"/>
      <c r="F21" s="22"/>
      <c r="G21" s="22"/>
      <c r="H21" s="22"/>
      <c r="I21" s="22"/>
      <c r="J21" s="16">
        <f t="shared" si="3"/>
        <v>0</v>
      </c>
      <c r="K21" s="16"/>
      <c r="L21" s="22"/>
      <c r="M21" s="16">
        <f>SUM(J21:L21)</f>
        <v>0</v>
      </c>
      <c r="N21" s="22"/>
      <c r="O21" s="22"/>
      <c r="P21" s="16">
        <f>SUM(M21:O21)</f>
        <v>0</v>
      </c>
      <c r="Q21" s="22"/>
      <c r="R21" s="12">
        <f t="shared" si="8"/>
        <v>0</v>
      </c>
      <c r="S21" s="13"/>
      <c r="T21" s="13"/>
      <c r="U21" s="22"/>
      <c r="V21" s="22"/>
    </row>
    <row r="22" spans="1:23" hidden="1">
      <c r="A22" s="23" t="s">
        <v>23</v>
      </c>
      <c r="B22" s="46"/>
      <c r="C22" s="60"/>
      <c r="D22" s="16">
        <f>SUM(C22:C22)</f>
        <v>0</v>
      </c>
      <c r="E22" s="22"/>
      <c r="F22" s="22"/>
      <c r="G22" s="22"/>
      <c r="H22" s="22"/>
      <c r="I22" s="22"/>
      <c r="J22" s="16">
        <f t="shared" si="3"/>
        <v>0</v>
      </c>
      <c r="K22" s="16"/>
      <c r="L22" s="22"/>
      <c r="M22" s="16">
        <f>SUM(J22:L22)</f>
        <v>0</v>
      </c>
      <c r="N22" s="22"/>
      <c r="O22" s="22"/>
      <c r="P22" s="16">
        <f>SUM(M22:O22)</f>
        <v>0</v>
      </c>
      <c r="Q22" s="22"/>
      <c r="R22" s="12">
        <f t="shared" si="8"/>
        <v>0</v>
      </c>
      <c r="S22" s="13"/>
      <c r="T22" s="13"/>
      <c r="U22" s="22"/>
      <c r="V22" s="22"/>
    </row>
    <row r="23" spans="1:23" hidden="1">
      <c r="A23" s="23" t="s">
        <v>26</v>
      </c>
      <c r="B23" s="46"/>
      <c r="C23" s="60"/>
      <c r="D23" s="16">
        <f>SUM(C23:C23)</f>
        <v>0</v>
      </c>
      <c r="E23" s="22"/>
      <c r="F23" s="22"/>
      <c r="G23" s="22"/>
      <c r="H23" s="22"/>
      <c r="I23" s="22"/>
      <c r="J23" s="16">
        <f t="shared" si="3"/>
        <v>0</v>
      </c>
      <c r="K23" s="16"/>
      <c r="L23" s="22"/>
      <c r="M23" s="16">
        <f>SUM(J23:L23)</f>
        <v>0</v>
      </c>
      <c r="N23" s="22"/>
      <c r="O23" s="22"/>
      <c r="P23" s="16">
        <f>SUM(M23:O23)</f>
        <v>0</v>
      </c>
      <c r="Q23" s="22"/>
      <c r="R23" s="12">
        <f t="shared" si="8"/>
        <v>0</v>
      </c>
      <c r="S23" s="13"/>
      <c r="T23" s="13"/>
      <c r="U23" s="22"/>
      <c r="V23" s="22"/>
    </row>
    <row r="24" spans="1:23" hidden="1">
      <c r="A24" s="23" t="s">
        <v>27</v>
      </c>
      <c r="B24" s="46"/>
      <c r="C24" s="60"/>
      <c r="D24" s="16">
        <f>SUM(C24:C24)</f>
        <v>0</v>
      </c>
      <c r="E24" s="22"/>
      <c r="F24" s="22"/>
      <c r="G24" s="22"/>
      <c r="H24" s="22"/>
      <c r="I24" s="22"/>
      <c r="J24" s="16">
        <f t="shared" si="3"/>
        <v>0</v>
      </c>
      <c r="K24" s="16"/>
      <c r="L24" s="22"/>
      <c r="M24" s="16">
        <f>SUM(J24:L24)</f>
        <v>0</v>
      </c>
      <c r="N24" s="22"/>
      <c r="O24" s="22"/>
      <c r="P24" s="16">
        <f>SUM(M24:O24)</f>
        <v>0</v>
      </c>
      <c r="Q24" s="22"/>
      <c r="R24" s="12">
        <f t="shared" si="8"/>
        <v>0</v>
      </c>
      <c r="S24" s="13"/>
      <c r="T24" s="13"/>
      <c r="U24" s="22"/>
      <c r="V24" s="22"/>
    </row>
    <row r="25" spans="1:23" hidden="1">
      <c r="A25" s="14" t="s">
        <v>28</v>
      </c>
      <c r="B25" s="46">
        <v>222</v>
      </c>
      <c r="C25" s="54">
        <f>C26+C27</f>
        <v>0</v>
      </c>
      <c r="D25" s="16">
        <f>D26+D27</f>
        <v>0</v>
      </c>
      <c r="E25" s="16"/>
      <c r="F25" s="16">
        <f>F26+F27</f>
        <v>0</v>
      </c>
      <c r="G25" s="16">
        <f>G26+G27</f>
        <v>0</v>
      </c>
      <c r="H25" s="16">
        <f>H26+H27</f>
        <v>0</v>
      </c>
      <c r="I25" s="16">
        <f>I26+I27</f>
        <v>0</v>
      </c>
      <c r="J25" s="16">
        <f t="shared" si="3"/>
        <v>0</v>
      </c>
      <c r="K25" s="16"/>
      <c r="L25" s="16">
        <f t="shared" ref="L25:Q25" si="9">L26+L27</f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  <c r="P25" s="16">
        <f t="shared" si="9"/>
        <v>0</v>
      </c>
      <c r="Q25" s="16">
        <f t="shared" si="9"/>
        <v>0</v>
      </c>
      <c r="R25" s="12">
        <f t="shared" si="8"/>
        <v>0</v>
      </c>
      <c r="S25" s="13"/>
      <c r="T25" s="13"/>
      <c r="U25" s="16">
        <f>U26+U27</f>
        <v>0</v>
      </c>
      <c r="V25" s="16">
        <f>V26+V27</f>
        <v>0</v>
      </c>
    </row>
    <row r="26" spans="1:23" hidden="1">
      <c r="A26" s="25" t="s">
        <v>29</v>
      </c>
      <c r="B26" s="48"/>
      <c r="C26" s="60"/>
      <c r="D26" s="16">
        <f>SUM(C26:C26)</f>
        <v>0</v>
      </c>
      <c r="E26" s="22"/>
      <c r="F26" s="22"/>
      <c r="G26" s="22"/>
      <c r="H26" s="22"/>
      <c r="I26" s="22"/>
      <c r="J26" s="16">
        <f t="shared" si="3"/>
        <v>0</v>
      </c>
      <c r="K26" s="16"/>
      <c r="L26" s="22"/>
      <c r="M26" s="16">
        <f>SUM(J26:L26)</f>
        <v>0</v>
      </c>
      <c r="N26" s="22"/>
      <c r="O26" s="22"/>
      <c r="P26" s="16">
        <f>SUM(M26:O26)</f>
        <v>0</v>
      </c>
      <c r="Q26" s="22"/>
      <c r="R26" s="12">
        <f t="shared" si="8"/>
        <v>0</v>
      </c>
      <c r="S26" s="13"/>
      <c r="T26" s="13"/>
      <c r="U26" s="22"/>
      <c r="V26" s="22"/>
    </row>
    <row r="27" spans="1:23" hidden="1">
      <c r="A27" s="23" t="s">
        <v>30</v>
      </c>
      <c r="B27" s="46"/>
      <c r="C27" s="60"/>
      <c r="D27" s="16">
        <f>SUM(C27:C27)</f>
        <v>0</v>
      </c>
      <c r="E27" s="22"/>
      <c r="F27" s="22"/>
      <c r="G27" s="22"/>
      <c r="H27" s="22"/>
      <c r="I27" s="22"/>
      <c r="J27" s="16">
        <f t="shared" si="3"/>
        <v>0</v>
      </c>
      <c r="K27" s="16"/>
      <c r="L27" s="22"/>
      <c r="M27" s="16">
        <f>SUM(J27:L27)</f>
        <v>0</v>
      </c>
      <c r="N27" s="22"/>
      <c r="O27" s="22"/>
      <c r="P27" s="16">
        <f>SUM(M27:O27)</f>
        <v>0</v>
      </c>
      <c r="Q27" s="22"/>
      <c r="R27" s="12">
        <f t="shared" si="8"/>
        <v>0</v>
      </c>
      <c r="S27" s="13"/>
      <c r="T27" s="13"/>
      <c r="U27" s="22"/>
      <c r="V27" s="22"/>
    </row>
    <row r="28" spans="1:23">
      <c r="A28" s="14" t="s">
        <v>31</v>
      </c>
      <c r="B28" s="46">
        <v>223</v>
      </c>
      <c r="C28" s="55">
        <f>C30+C31+C32+C33+C34+C35+C36+C37</f>
        <v>1899.3</v>
      </c>
      <c r="D28" s="47">
        <f>D30+D31+D32+D33+D34+D35+D36+D37</f>
        <v>2287.8500000000004</v>
      </c>
      <c r="E28" s="47"/>
      <c r="F28" s="47">
        <f>F30+F31+F32+F33+F34+F35+F36+F37</f>
        <v>2287.8500000000004</v>
      </c>
      <c r="G28" s="47">
        <f>G30+G31+G32+G33+G34+G35+G36+G37</f>
        <v>2287.8500000000004</v>
      </c>
      <c r="H28" s="47">
        <f>H30+H31+H32+H33+H34+H35+H36+H37</f>
        <v>2287.8500000000004</v>
      </c>
      <c r="I28" s="47">
        <f>I30+I31+I32+I33+I34+I35+I36+I37</f>
        <v>2287.8500000000004</v>
      </c>
      <c r="J28" s="16">
        <f t="shared" si="3"/>
        <v>11439.250000000002</v>
      </c>
      <c r="K28" s="47"/>
      <c r="L28" s="47">
        <f t="shared" ref="L28:V28" si="10">L30+L31+L32+L33+L34+L35+L36+L37</f>
        <v>2287.8500000000004</v>
      </c>
      <c r="M28" s="47">
        <f t="shared" si="10"/>
        <v>2287.8500000000004</v>
      </c>
      <c r="N28" s="47">
        <f t="shared" si="10"/>
        <v>2287.8500000000004</v>
      </c>
      <c r="O28" s="47">
        <f t="shared" si="10"/>
        <v>2287.8500000000004</v>
      </c>
      <c r="P28" s="47">
        <f t="shared" si="10"/>
        <v>2287.8500000000004</v>
      </c>
      <c r="Q28" s="47">
        <f t="shared" si="10"/>
        <v>2287.8500000000004</v>
      </c>
      <c r="R28" s="47">
        <f t="shared" si="10"/>
        <v>2287.8500000000004</v>
      </c>
      <c r="S28" s="47">
        <f t="shared" si="10"/>
        <v>2287.8500000000004</v>
      </c>
      <c r="T28" s="47">
        <f t="shared" si="10"/>
        <v>2287.8500000000004</v>
      </c>
      <c r="U28" s="18">
        <f t="shared" si="10"/>
        <v>378.13400000000001</v>
      </c>
      <c r="V28" s="18">
        <f t="shared" si="10"/>
        <v>108.9</v>
      </c>
    </row>
    <row r="29" spans="1:23">
      <c r="A29" s="53" t="s">
        <v>32</v>
      </c>
      <c r="B29" s="46"/>
      <c r="C29" s="54">
        <f>C30+C31</f>
        <v>645.09999999999991</v>
      </c>
      <c r="D29" s="54">
        <f t="shared" ref="D29:V29" si="11">D30+D31</f>
        <v>774.41</v>
      </c>
      <c r="E29" s="54">
        <f t="shared" si="11"/>
        <v>774.41</v>
      </c>
      <c r="F29" s="54">
        <f t="shared" si="11"/>
        <v>774.41</v>
      </c>
      <c r="G29" s="54">
        <f t="shared" si="11"/>
        <v>774.41</v>
      </c>
      <c r="H29" s="54">
        <f t="shared" si="11"/>
        <v>774.41</v>
      </c>
      <c r="I29" s="54">
        <f t="shared" si="11"/>
        <v>774.41</v>
      </c>
      <c r="J29" s="54">
        <f t="shared" si="11"/>
        <v>774.41</v>
      </c>
      <c r="K29" s="54">
        <f t="shared" si="11"/>
        <v>774.41</v>
      </c>
      <c r="L29" s="54">
        <f t="shared" si="11"/>
        <v>774.41</v>
      </c>
      <c r="M29" s="54">
        <f t="shared" si="11"/>
        <v>774.41</v>
      </c>
      <c r="N29" s="54">
        <f t="shared" si="11"/>
        <v>774.41</v>
      </c>
      <c r="O29" s="54">
        <f t="shared" si="11"/>
        <v>774.41</v>
      </c>
      <c r="P29" s="54">
        <f t="shared" si="11"/>
        <v>774.41</v>
      </c>
      <c r="Q29" s="54">
        <f t="shared" si="11"/>
        <v>774.41</v>
      </c>
      <c r="R29" s="54">
        <f t="shared" si="11"/>
        <v>774.41</v>
      </c>
      <c r="S29" s="54">
        <f t="shared" si="11"/>
        <v>774.41</v>
      </c>
      <c r="T29" s="54">
        <f t="shared" si="11"/>
        <v>774.41</v>
      </c>
      <c r="U29" s="54">
        <f t="shared" si="11"/>
        <v>138.23399999999998</v>
      </c>
      <c r="V29" s="54">
        <f t="shared" si="11"/>
        <v>40</v>
      </c>
    </row>
    <row r="30" spans="1:23">
      <c r="A30" s="23" t="s">
        <v>33</v>
      </c>
      <c r="B30" s="46"/>
      <c r="C30" s="65">
        <v>320.39999999999998</v>
      </c>
      <c r="D30" s="65">
        <v>408.57</v>
      </c>
      <c r="E30" s="65">
        <v>408.57</v>
      </c>
      <c r="F30" s="65">
        <v>408.57</v>
      </c>
      <c r="G30" s="65">
        <v>408.57</v>
      </c>
      <c r="H30" s="65">
        <v>408.57</v>
      </c>
      <c r="I30" s="65">
        <v>408.57</v>
      </c>
      <c r="J30" s="65">
        <v>408.57</v>
      </c>
      <c r="K30" s="65">
        <v>408.57</v>
      </c>
      <c r="L30" s="65">
        <v>408.57</v>
      </c>
      <c r="M30" s="65">
        <v>408.57</v>
      </c>
      <c r="N30" s="65">
        <v>408.57</v>
      </c>
      <c r="O30" s="65">
        <v>408.57</v>
      </c>
      <c r="P30" s="65">
        <v>408.57</v>
      </c>
      <c r="Q30" s="65">
        <v>408.57</v>
      </c>
      <c r="R30" s="65">
        <v>408.57</v>
      </c>
      <c r="S30" s="65">
        <v>408.57</v>
      </c>
      <c r="T30" s="65">
        <v>408.57</v>
      </c>
      <c r="U30" s="19">
        <v>99.6</v>
      </c>
      <c r="V30" s="19">
        <v>25</v>
      </c>
    </row>
    <row r="31" spans="1:23">
      <c r="A31" s="23" t="s">
        <v>34</v>
      </c>
      <c r="B31" s="46"/>
      <c r="C31" s="65">
        <v>324.7</v>
      </c>
      <c r="D31" s="65">
        <v>365.84</v>
      </c>
      <c r="E31" s="65">
        <v>365.84</v>
      </c>
      <c r="F31" s="65">
        <v>365.84</v>
      </c>
      <c r="G31" s="65">
        <v>365.84</v>
      </c>
      <c r="H31" s="65">
        <v>365.84</v>
      </c>
      <c r="I31" s="65">
        <v>365.84</v>
      </c>
      <c r="J31" s="65">
        <v>365.84</v>
      </c>
      <c r="K31" s="65">
        <v>365.84</v>
      </c>
      <c r="L31" s="65">
        <v>365.84</v>
      </c>
      <c r="M31" s="65">
        <v>365.84</v>
      </c>
      <c r="N31" s="65">
        <v>365.84</v>
      </c>
      <c r="O31" s="65">
        <v>365.84</v>
      </c>
      <c r="P31" s="65">
        <v>365.84</v>
      </c>
      <c r="Q31" s="65">
        <v>365.84</v>
      </c>
      <c r="R31" s="65">
        <v>365.84</v>
      </c>
      <c r="S31" s="65">
        <v>365.84</v>
      </c>
      <c r="T31" s="65">
        <v>365.84</v>
      </c>
      <c r="U31" s="19">
        <f>101-62.366</f>
        <v>38.634</v>
      </c>
      <c r="V31" s="19">
        <v>15</v>
      </c>
      <c r="W31" s="58"/>
    </row>
    <row r="32" spans="1:23">
      <c r="A32" s="23" t="s">
        <v>35</v>
      </c>
      <c r="B32" s="46"/>
      <c r="C32" s="65">
        <v>52.5</v>
      </c>
      <c r="D32" s="65">
        <v>63.62</v>
      </c>
      <c r="E32" s="65">
        <v>63.62</v>
      </c>
      <c r="F32" s="65">
        <v>63.62</v>
      </c>
      <c r="G32" s="65">
        <v>63.62</v>
      </c>
      <c r="H32" s="65">
        <v>63.62</v>
      </c>
      <c r="I32" s="65">
        <v>63.62</v>
      </c>
      <c r="J32" s="65">
        <v>63.62</v>
      </c>
      <c r="K32" s="65">
        <v>63.62</v>
      </c>
      <c r="L32" s="65">
        <v>63.62</v>
      </c>
      <c r="M32" s="65">
        <v>63.62</v>
      </c>
      <c r="N32" s="65">
        <v>63.62</v>
      </c>
      <c r="O32" s="65">
        <v>63.62</v>
      </c>
      <c r="P32" s="65">
        <v>63.62</v>
      </c>
      <c r="Q32" s="65">
        <v>63.62</v>
      </c>
      <c r="R32" s="65">
        <v>63.62</v>
      </c>
      <c r="S32" s="65">
        <v>63.62</v>
      </c>
      <c r="T32" s="65">
        <v>63.62</v>
      </c>
      <c r="U32" s="19">
        <v>16.399999999999999</v>
      </c>
      <c r="V32" s="19">
        <v>9.6</v>
      </c>
    </row>
    <row r="33" spans="1:22">
      <c r="A33" s="23" t="s">
        <v>36</v>
      </c>
      <c r="B33" s="46"/>
      <c r="C33" s="65">
        <v>17.7</v>
      </c>
      <c r="D33" s="65">
        <v>23.11</v>
      </c>
      <c r="E33" s="65">
        <v>23.11</v>
      </c>
      <c r="F33" s="65">
        <v>23.11</v>
      </c>
      <c r="G33" s="65">
        <v>23.11</v>
      </c>
      <c r="H33" s="65">
        <v>23.11</v>
      </c>
      <c r="I33" s="65">
        <v>23.11</v>
      </c>
      <c r="J33" s="65">
        <v>23.11</v>
      </c>
      <c r="K33" s="65">
        <v>23.11</v>
      </c>
      <c r="L33" s="65">
        <v>23.11</v>
      </c>
      <c r="M33" s="65">
        <v>23.11</v>
      </c>
      <c r="N33" s="65">
        <v>23.11</v>
      </c>
      <c r="O33" s="65">
        <v>23.11</v>
      </c>
      <c r="P33" s="65">
        <v>23.11</v>
      </c>
      <c r="Q33" s="65">
        <v>23.11</v>
      </c>
      <c r="R33" s="65">
        <v>23.11</v>
      </c>
      <c r="S33" s="65">
        <v>23.11</v>
      </c>
      <c r="T33" s="65">
        <v>23.11</v>
      </c>
      <c r="U33" s="19">
        <v>5.5</v>
      </c>
      <c r="V33" s="19">
        <v>3.2</v>
      </c>
    </row>
    <row r="34" spans="1:22">
      <c r="A34" s="23" t="s">
        <v>37</v>
      </c>
      <c r="B34" s="46"/>
      <c r="C34" s="65">
        <v>1117.7</v>
      </c>
      <c r="D34" s="65">
        <v>1363.43</v>
      </c>
      <c r="E34" s="65">
        <v>1363.43</v>
      </c>
      <c r="F34" s="65">
        <v>1363.43</v>
      </c>
      <c r="G34" s="65">
        <v>1363.43</v>
      </c>
      <c r="H34" s="65">
        <v>1363.43</v>
      </c>
      <c r="I34" s="65">
        <v>1363.43</v>
      </c>
      <c r="J34" s="65">
        <v>1363.43</v>
      </c>
      <c r="K34" s="65">
        <v>1363.43</v>
      </c>
      <c r="L34" s="65">
        <v>1363.43</v>
      </c>
      <c r="M34" s="65">
        <v>1363.43</v>
      </c>
      <c r="N34" s="65">
        <v>1363.43</v>
      </c>
      <c r="O34" s="65">
        <v>1363.43</v>
      </c>
      <c r="P34" s="65">
        <v>1363.43</v>
      </c>
      <c r="Q34" s="65">
        <v>1363.43</v>
      </c>
      <c r="R34" s="65">
        <v>1363.43</v>
      </c>
      <c r="S34" s="65">
        <v>1363.43</v>
      </c>
      <c r="T34" s="65">
        <v>1363.43</v>
      </c>
      <c r="U34" s="19">
        <f>347.4-150</f>
        <v>197.39999999999998</v>
      </c>
      <c r="V34" s="19">
        <v>50</v>
      </c>
    </row>
    <row r="35" spans="1:22">
      <c r="A35" s="23" t="s">
        <v>38</v>
      </c>
      <c r="B35" s="46"/>
      <c r="C35" s="60"/>
      <c r="D35" s="16">
        <f>SUM(C35:C35)</f>
        <v>0</v>
      </c>
      <c r="E35" s="22"/>
      <c r="F35" s="22"/>
      <c r="G35" s="22"/>
      <c r="H35" s="22"/>
      <c r="I35" s="22"/>
      <c r="J35" s="16">
        <f t="shared" si="3"/>
        <v>0</v>
      </c>
      <c r="K35" s="16"/>
      <c r="L35" s="22"/>
      <c r="M35" s="16">
        <f t="shared" ref="M35:M36" si="12">SUM(J35:L35)</f>
        <v>0</v>
      </c>
      <c r="N35" s="22"/>
      <c r="O35" s="22"/>
      <c r="P35" s="16">
        <f t="shared" ref="P35:P36" si="13">SUM(M35:O35)</f>
        <v>0</v>
      </c>
      <c r="Q35" s="22"/>
      <c r="R35" s="12">
        <f t="shared" ref="R35:R36" si="14">P35-Q35</f>
        <v>0</v>
      </c>
      <c r="S35" s="13"/>
      <c r="T35" s="13"/>
      <c r="U35" s="19">
        <f t="shared" ref="U35:U36" si="15">C35*31.0797%</f>
        <v>0</v>
      </c>
      <c r="V35" s="19">
        <f t="shared" ref="V35:V36" si="16">C35*18.2618%</f>
        <v>0</v>
      </c>
    </row>
    <row r="36" spans="1:22">
      <c r="A36" s="23" t="s">
        <v>39</v>
      </c>
      <c r="B36" s="46"/>
      <c r="C36" s="60"/>
      <c r="D36" s="16">
        <f>SUM(C36:C36)</f>
        <v>0</v>
      </c>
      <c r="E36" s="22"/>
      <c r="F36" s="22"/>
      <c r="G36" s="22"/>
      <c r="H36" s="22"/>
      <c r="I36" s="22"/>
      <c r="J36" s="16">
        <f t="shared" si="3"/>
        <v>0</v>
      </c>
      <c r="K36" s="16"/>
      <c r="L36" s="22"/>
      <c r="M36" s="16">
        <f t="shared" si="12"/>
        <v>0</v>
      </c>
      <c r="N36" s="22"/>
      <c r="O36" s="22"/>
      <c r="P36" s="16">
        <f t="shared" si="13"/>
        <v>0</v>
      </c>
      <c r="Q36" s="22"/>
      <c r="R36" s="12">
        <f t="shared" si="14"/>
        <v>0</v>
      </c>
      <c r="S36" s="13"/>
      <c r="T36" s="13"/>
      <c r="U36" s="19">
        <f t="shared" si="15"/>
        <v>0</v>
      </c>
      <c r="V36" s="19">
        <f t="shared" si="16"/>
        <v>0</v>
      </c>
    </row>
    <row r="37" spans="1:22">
      <c r="A37" s="23" t="s">
        <v>40</v>
      </c>
      <c r="B37" s="46"/>
      <c r="C37" s="60">
        <v>66.3</v>
      </c>
      <c r="D37" s="60">
        <v>63.28</v>
      </c>
      <c r="E37" s="60">
        <v>63.28</v>
      </c>
      <c r="F37" s="60">
        <v>63.28</v>
      </c>
      <c r="G37" s="60">
        <v>63.28</v>
      </c>
      <c r="H37" s="60">
        <v>63.28</v>
      </c>
      <c r="I37" s="60">
        <v>63.28</v>
      </c>
      <c r="J37" s="60">
        <v>63.28</v>
      </c>
      <c r="K37" s="60">
        <v>63.28</v>
      </c>
      <c r="L37" s="60">
        <v>63.28</v>
      </c>
      <c r="M37" s="60">
        <v>63.28</v>
      </c>
      <c r="N37" s="60">
        <v>63.28</v>
      </c>
      <c r="O37" s="60">
        <v>63.28</v>
      </c>
      <c r="P37" s="60">
        <v>63.28</v>
      </c>
      <c r="Q37" s="60">
        <v>63.28</v>
      </c>
      <c r="R37" s="60">
        <v>63.28</v>
      </c>
      <c r="S37" s="60">
        <v>63.28</v>
      </c>
      <c r="T37" s="60">
        <v>63.28</v>
      </c>
      <c r="U37" s="19">
        <v>20.6</v>
      </c>
      <c r="V37" s="19">
        <v>6.1</v>
      </c>
    </row>
    <row r="38" spans="1:22" ht="18.75" customHeight="1">
      <c r="A38" s="14" t="s">
        <v>41</v>
      </c>
      <c r="B38" s="46">
        <v>224</v>
      </c>
      <c r="C38" s="54">
        <f>C39</f>
        <v>0</v>
      </c>
      <c r="D38" s="16">
        <f>D39</f>
        <v>0</v>
      </c>
      <c r="E38" s="16"/>
      <c r="F38" s="16">
        <f>F39</f>
        <v>0</v>
      </c>
      <c r="G38" s="16">
        <f>G39</f>
        <v>0</v>
      </c>
      <c r="H38" s="16">
        <f>H39</f>
        <v>0</v>
      </c>
      <c r="I38" s="16">
        <f>I39</f>
        <v>0</v>
      </c>
      <c r="J38" s="16">
        <f t="shared" si="3"/>
        <v>0</v>
      </c>
      <c r="K38" s="16"/>
      <c r="L38" s="16">
        <f t="shared" ref="L38:Q38" si="17">L39</f>
        <v>0</v>
      </c>
      <c r="M38" s="16">
        <f t="shared" si="17"/>
        <v>0</v>
      </c>
      <c r="N38" s="16">
        <f t="shared" si="17"/>
        <v>0</v>
      </c>
      <c r="O38" s="16">
        <f t="shared" si="17"/>
        <v>0</v>
      </c>
      <c r="P38" s="16">
        <f t="shared" si="17"/>
        <v>0</v>
      </c>
      <c r="Q38" s="16">
        <f t="shared" si="17"/>
        <v>0</v>
      </c>
      <c r="R38" s="12">
        <f t="shared" ref="R38:R100" si="18">P38-Q38</f>
        <v>0</v>
      </c>
      <c r="S38" s="13"/>
      <c r="T38" s="13"/>
      <c r="U38" s="16">
        <f>U39</f>
        <v>0</v>
      </c>
      <c r="V38" s="16">
        <f>V39</f>
        <v>0</v>
      </c>
    </row>
    <row r="39" spans="1:22">
      <c r="A39" s="23" t="s">
        <v>42</v>
      </c>
      <c r="B39" s="46"/>
      <c r="C39" s="60"/>
      <c r="D39" s="16">
        <f>SUM(C39:C39)</f>
        <v>0</v>
      </c>
      <c r="E39" s="22"/>
      <c r="F39" s="22"/>
      <c r="G39" s="22"/>
      <c r="H39" s="22"/>
      <c r="I39" s="22"/>
      <c r="J39" s="16">
        <f t="shared" ref="J39:J70" si="19">SUM(D39:I39)</f>
        <v>0</v>
      </c>
      <c r="K39" s="16"/>
      <c r="L39" s="22"/>
      <c r="M39" s="16">
        <f>SUM(J39:L39)</f>
        <v>0</v>
      </c>
      <c r="N39" s="22"/>
      <c r="O39" s="22"/>
      <c r="P39" s="16">
        <f>SUM(M39:O39)</f>
        <v>0</v>
      </c>
      <c r="Q39" s="22"/>
      <c r="R39" s="12">
        <f t="shared" si="18"/>
        <v>0</v>
      </c>
      <c r="S39" s="13"/>
      <c r="T39" s="13"/>
      <c r="U39" s="22"/>
      <c r="V39" s="22"/>
    </row>
    <row r="40" spans="1:22">
      <c r="A40" s="14" t="s">
        <v>43</v>
      </c>
      <c r="B40" s="46">
        <v>225</v>
      </c>
      <c r="C40" s="54">
        <f>SUM(C41:C69)</f>
        <v>191.5</v>
      </c>
      <c r="D40" s="16">
        <f>SUM(D41:D69)</f>
        <v>191.5</v>
      </c>
      <c r="E40" s="16"/>
      <c r="F40" s="16">
        <f>SUM(F41:F69)</f>
        <v>0</v>
      </c>
      <c r="G40" s="16">
        <f>SUM(G41:G69)</f>
        <v>0</v>
      </c>
      <c r="H40" s="16">
        <f>SUM(H41:H69)</f>
        <v>0</v>
      </c>
      <c r="I40" s="16">
        <f>SUM(I41:I69)</f>
        <v>0</v>
      </c>
      <c r="J40" s="16">
        <f t="shared" si="19"/>
        <v>191.5</v>
      </c>
      <c r="K40" s="16"/>
      <c r="L40" s="16">
        <f t="shared" ref="L40:Q40" si="20">SUM(L41:L69)</f>
        <v>0</v>
      </c>
      <c r="M40" s="16">
        <f t="shared" si="20"/>
        <v>191.5</v>
      </c>
      <c r="N40" s="16">
        <f t="shared" si="20"/>
        <v>0</v>
      </c>
      <c r="O40" s="16">
        <f t="shared" si="20"/>
        <v>0</v>
      </c>
      <c r="P40" s="16">
        <f t="shared" si="20"/>
        <v>191.5</v>
      </c>
      <c r="Q40" s="16">
        <f t="shared" si="20"/>
        <v>0</v>
      </c>
      <c r="R40" s="12">
        <f t="shared" si="18"/>
        <v>191.5</v>
      </c>
      <c r="S40" s="13"/>
      <c r="T40" s="13"/>
      <c r="U40" s="16">
        <f>SUM(U41:U69)</f>
        <v>0</v>
      </c>
      <c r="V40" s="16">
        <f>SUM(V41:V69)</f>
        <v>0</v>
      </c>
    </row>
    <row r="41" spans="1:22">
      <c r="A41" s="23" t="s">
        <v>163</v>
      </c>
      <c r="B41" s="46"/>
      <c r="C41" s="60"/>
      <c r="D41" s="16">
        <f>SUM(C41:C41)</f>
        <v>0</v>
      </c>
      <c r="E41" s="22"/>
      <c r="F41" s="22"/>
      <c r="G41" s="22"/>
      <c r="H41" s="22"/>
      <c r="I41" s="22"/>
      <c r="J41" s="16">
        <f t="shared" si="19"/>
        <v>0</v>
      </c>
      <c r="K41" s="16"/>
      <c r="L41" s="22"/>
      <c r="M41" s="16">
        <f t="shared" ref="M41:M69" si="21">SUM(J41:L41)</f>
        <v>0</v>
      </c>
      <c r="N41" s="22"/>
      <c r="O41" s="22"/>
      <c r="P41" s="16">
        <f t="shared" ref="P41:P69" si="22">SUM(M41:O41)</f>
        <v>0</v>
      </c>
      <c r="Q41" s="22"/>
      <c r="R41" s="12">
        <f t="shared" si="18"/>
        <v>0</v>
      </c>
      <c r="S41" s="13"/>
      <c r="T41" s="13"/>
      <c r="U41" s="22"/>
      <c r="V41" s="22"/>
    </row>
    <row r="42" spans="1:22">
      <c r="A42" s="23" t="s">
        <v>44</v>
      </c>
      <c r="B42" s="46"/>
      <c r="C42" s="60"/>
      <c r="D42" s="16">
        <f>SUM(C42:C42)</f>
        <v>0</v>
      </c>
      <c r="E42" s="22"/>
      <c r="F42" s="22"/>
      <c r="G42" s="22"/>
      <c r="H42" s="22"/>
      <c r="I42" s="22"/>
      <c r="J42" s="16">
        <f t="shared" si="19"/>
        <v>0</v>
      </c>
      <c r="K42" s="16"/>
      <c r="L42" s="22"/>
      <c r="M42" s="16">
        <f t="shared" si="21"/>
        <v>0</v>
      </c>
      <c r="N42" s="22"/>
      <c r="O42" s="22"/>
      <c r="P42" s="16">
        <f t="shared" si="22"/>
        <v>0</v>
      </c>
      <c r="Q42" s="22"/>
      <c r="R42" s="12">
        <f t="shared" si="18"/>
        <v>0</v>
      </c>
      <c r="S42" s="13"/>
      <c r="T42" s="13"/>
      <c r="U42" s="22"/>
      <c r="V42" s="22"/>
    </row>
    <row r="43" spans="1:22" ht="19.5" customHeight="1">
      <c r="A43" s="23" t="s">
        <v>45</v>
      </c>
      <c r="B43" s="46"/>
      <c r="C43" s="60"/>
      <c r="D43" s="16">
        <f>SUM(C43:C43)</f>
        <v>0</v>
      </c>
      <c r="E43" s="22"/>
      <c r="F43" s="22"/>
      <c r="G43" s="22"/>
      <c r="H43" s="22"/>
      <c r="I43" s="22"/>
      <c r="J43" s="16">
        <f t="shared" si="19"/>
        <v>0</v>
      </c>
      <c r="K43" s="16"/>
      <c r="L43" s="22"/>
      <c r="M43" s="16">
        <f t="shared" si="21"/>
        <v>0</v>
      </c>
      <c r="N43" s="22"/>
      <c r="O43" s="22"/>
      <c r="P43" s="16">
        <f t="shared" si="22"/>
        <v>0</v>
      </c>
      <c r="Q43" s="22"/>
      <c r="R43" s="12">
        <f t="shared" si="18"/>
        <v>0</v>
      </c>
      <c r="S43" s="13"/>
      <c r="T43" s="13"/>
      <c r="U43" s="22"/>
      <c r="V43" s="22"/>
    </row>
    <row r="44" spans="1:22" ht="19.5" customHeight="1">
      <c r="A44" s="23" t="s">
        <v>46</v>
      </c>
      <c r="B44" s="46"/>
      <c r="C44" s="60"/>
      <c r="D44" s="16">
        <f>SUM(C44:C44)</f>
        <v>0</v>
      </c>
      <c r="E44" s="22"/>
      <c r="F44" s="22"/>
      <c r="G44" s="22"/>
      <c r="H44" s="22"/>
      <c r="I44" s="22"/>
      <c r="J44" s="16">
        <f t="shared" si="19"/>
        <v>0</v>
      </c>
      <c r="K44" s="16"/>
      <c r="L44" s="22"/>
      <c r="M44" s="16">
        <f t="shared" si="21"/>
        <v>0</v>
      </c>
      <c r="N44" s="22"/>
      <c r="O44" s="22"/>
      <c r="P44" s="16">
        <f t="shared" si="22"/>
        <v>0</v>
      </c>
      <c r="Q44" s="22"/>
      <c r="R44" s="12">
        <f t="shared" si="18"/>
        <v>0</v>
      </c>
      <c r="S44" s="13"/>
      <c r="T44" s="13"/>
      <c r="U44" s="22"/>
      <c r="V44" s="22"/>
    </row>
    <row r="45" spans="1:22">
      <c r="A45" s="23" t="s">
        <v>150</v>
      </c>
      <c r="B45" s="46"/>
      <c r="C45" s="60">
        <v>35</v>
      </c>
      <c r="D45" s="16">
        <f>SUM(C45:C45)</f>
        <v>35</v>
      </c>
      <c r="E45" s="22"/>
      <c r="F45" s="22"/>
      <c r="G45" s="22"/>
      <c r="H45" s="22"/>
      <c r="I45" s="22"/>
      <c r="J45" s="16">
        <f t="shared" si="19"/>
        <v>35</v>
      </c>
      <c r="K45" s="16"/>
      <c r="L45" s="22"/>
      <c r="M45" s="16">
        <f t="shared" si="21"/>
        <v>35</v>
      </c>
      <c r="N45" s="22"/>
      <c r="O45" s="22"/>
      <c r="P45" s="16">
        <f t="shared" si="22"/>
        <v>35</v>
      </c>
      <c r="Q45" s="22"/>
      <c r="R45" s="12">
        <f t="shared" si="18"/>
        <v>35</v>
      </c>
      <c r="S45" s="13"/>
      <c r="T45" s="13"/>
      <c r="U45" s="22"/>
      <c r="V45" s="22"/>
    </row>
    <row r="46" spans="1:22" ht="17.25" customHeight="1">
      <c r="A46" s="23" t="s">
        <v>47</v>
      </c>
      <c r="B46" s="46"/>
      <c r="C46" s="60"/>
      <c r="D46" s="16">
        <f>SUM(C46:C46)</f>
        <v>0</v>
      </c>
      <c r="E46" s="22"/>
      <c r="F46" s="22"/>
      <c r="G46" s="22"/>
      <c r="H46" s="22"/>
      <c r="I46" s="22"/>
      <c r="J46" s="16">
        <f t="shared" si="19"/>
        <v>0</v>
      </c>
      <c r="K46" s="16"/>
      <c r="L46" s="22"/>
      <c r="M46" s="16">
        <f t="shared" si="21"/>
        <v>0</v>
      </c>
      <c r="N46" s="22"/>
      <c r="O46" s="22"/>
      <c r="P46" s="16">
        <f t="shared" si="22"/>
        <v>0</v>
      </c>
      <c r="Q46" s="22"/>
      <c r="R46" s="12">
        <f t="shared" si="18"/>
        <v>0</v>
      </c>
      <c r="S46" s="13"/>
      <c r="T46" s="13"/>
      <c r="U46" s="22"/>
      <c r="V46" s="22"/>
    </row>
    <row r="47" spans="1:22">
      <c r="A47" s="23" t="s">
        <v>48</v>
      </c>
      <c r="B47" s="46"/>
      <c r="C47" s="60">
        <v>15.4</v>
      </c>
      <c r="D47" s="16">
        <f>SUM(C47:C47)</f>
        <v>15.4</v>
      </c>
      <c r="E47" s="22"/>
      <c r="F47" s="22"/>
      <c r="G47" s="22"/>
      <c r="H47" s="22"/>
      <c r="I47" s="22"/>
      <c r="J47" s="16">
        <f t="shared" si="19"/>
        <v>15.4</v>
      </c>
      <c r="K47" s="16"/>
      <c r="L47" s="22"/>
      <c r="M47" s="16">
        <f t="shared" si="21"/>
        <v>15.4</v>
      </c>
      <c r="N47" s="22"/>
      <c r="O47" s="22"/>
      <c r="P47" s="16">
        <f t="shared" si="22"/>
        <v>15.4</v>
      </c>
      <c r="Q47" s="22"/>
      <c r="R47" s="12">
        <f t="shared" si="18"/>
        <v>15.4</v>
      </c>
      <c r="S47" s="13"/>
      <c r="T47" s="13"/>
      <c r="U47" s="22"/>
      <c r="V47" s="22"/>
    </row>
    <row r="48" spans="1:22" ht="36" customHeight="1">
      <c r="A48" s="23" t="s">
        <v>157</v>
      </c>
      <c r="B48" s="46"/>
      <c r="C48" s="60">
        <v>10.4</v>
      </c>
      <c r="D48" s="16">
        <f>SUM(C48:C48)</f>
        <v>10.4</v>
      </c>
      <c r="E48" s="22"/>
      <c r="F48" s="22"/>
      <c r="G48" s="22"/>
      <c r="H48" s="22"/>
      <c r="I48" s="22"/>
      <c r="J48" s="16">
        <f t="shared" si="19"/>
        <v>10.4</v>
      </c>
      <c r="K48" s="16"/>
      <c r="L48" s="22"/>
      <c r="M48" s="16">
        <f t="shared" si="21"/>
        <v>10.4</v>
      </c>
      <c r="N48" s="22"/>
      <c r="O48" s="22"/>
      <c r="P48" s="16">
        <f t="shared" si="22"/>
        <v>10.4</v>
      </c>
      <c r="Q48" s="22"/>
      <c r="R48" s="12">
        <f t="shared" si="18"/>
        <v>10.4</v>
      </c>
      <c r="S48" s="13"/>
      <c r="T48" s="13"/>
      <c r="U48" s="22"/>
      <c r="V48" s="22"/>
    </row>
    <row r="49" spans="1:22" ht="28.5" customHeight="1">
      <c r="A49" s="23" t="s">
        <v>49</v>
      </c>
      <c r="B49" s="46"/>
      <c r="C49" s="60"/>
      <c r="D49" s="16">
        <f>SUM(C49:C49)</f>
        <v>0</v>
      </c>
      <c r="E49" s="22"/>
      <c r="F49" s="22"/>
      <c r="G49" s="22"/>
      <c r="H49" s="22"/>
      <c r="I49" s="22"/>
      <c r="J49" s="16">
        <f t="shared" si="19"/>
        <v>0</v>
      </c>
      <c r="K49" s="16"/>
      <c r="L49" s="22"/>
      <c r="M49" s="16">
        <f t="shared" si="21"/>
        <v>0</v>
      </c>
      <c r="N49" s="22"/>
      <c r="O49" s="22"/>
      <c r="P49" s="16">
        <f t="shared" si="22"/>
        <v>0</v>
      </c>
      <c r="Q49" s="22"/>
      <c r="R49" s="12">
        <f t="shared" si="18"/>
        <v>0</v>
      </c>
      <c r="S49" s="13"/>
      <c r="T49" s="13"/>
      <c r="U49" s="22"/>
      <c r="V49" s="22"/>
    </row>
    <row r="50" spans="1:22">
      <c r="A50" s="23" t="s">
        <v>50</v>
      </c>
      <c r="B50" s="46"/>
      <c r="C50" s="60">
        <v>4.5</v>
      </c>
      <c r="D50" s="16">
        <f>SUM(C50:C50)</f>
        <v>4.5</v>
      </c>
      <c r="E50" s="22"/>
      <c r="F50" s="22"/>
      <c r="G50" s="22"/>
      <c r="H50" s="22"/>
      <c r="I50" s="22"/>
      <c r="J50" s="16">
        <f t="shared" si="19"/>
        <v>4.5</v>
      </c>
      <c r="K50" s="16"/>
      <c r="L50" s="22"/>
      <c r="M50" s="16">
        <f t="shared" si="21"/>
        <v>4.5</v>
      </c>
      <c r="N50" s="22"/>
      <c r="O50" s="22"/>
      <c r="P50" s="16">
        <f t="shared" si="22"/>
        <v>4.5</v>
      </c>
      <c r="Q50" s="22"/>
      <c r="R50" s="12">
        <f t="shared" si="18"/>
        <v>4.5</v>
      </c>
      <c r="S50" s="13"/>
      <c r="T50" s="13"/>
      <c r="U50" s="22"/>
      <c r="V50" s="22"/>
    </row>
    <row r="51" spans="1:22">
      <c r="A51" s="53" t="s">
        <v>51</v>
      </c>
      <c r="B51" s="46"/>
      <c r="C51" s="60">
        <v>1</v>
      </c>
      <c r="D51" s="19">
        <f>SUM(C51:C51)</f>
        <v>1</v>
      </c>
      <c r="E51" s="22"/>
      <c r="F51" s="22"/>
      <c r="G51" s="22"/>
      <c r="H51" s="22"/>
      <c r="I51" s="22"/>
      <c r="J51" s="19">
        <f t="shared" si="19"/>
        <v>1</v>
      </c>
      <c r="K51" s="19"/>
      <c r="L51" s="22"/>
      <c r="M51" s="19">
        <f t="shared" si="21"/>
        <v>1</v>
      </c>
      <c r="N51" s="22"/>
      <c r="O51" s="22"/>
      <c r="P51" s="19">
        <f t="shared" si="22"/>
        <v>1</v>
      </c>
      <c r="Q51" s="22"/>
      <c r="R51" s="57">
        <f t="shared" si="18"/>
        <v>1</v>
      </c>
      <c r="S51" s="13"/>
      <c r="T51" s="13"/>
      <c r="U51" s="22"/>
      <c r="V51" s="22"/>
    </row>
    <row r="52" spans="1:22">
      <c r="A52" s="23" t="s">
        <v>164</v>
      </c>
      <c r="B52" s="46"/>
      <c r="C52" s="60">
        <v>4.8</v>
      </c>
      <c r="D52" s="16">
        <f>SUM(C52:C52)</f>
        <v>4.8</v>
      </c>
      <c r="E52" s="22"/>
      <c r="F52" s="22"/>
      <c r="G52" s="22"/>
      <c r="H52" s="22"/>
      <c r="I52" s="22"/>
      <c r="J52" s="16">
        <f t="shared" si="19"/>
        <v>4.8</v>
      </c>
      <c r="K52" s="16"/>
      <c r="L52" s="22"/>
      <c r="M52" s="16">
        <f t="shared" si="21"/>
        <v>4.8</v>
      </c>
      <c r="N52" s="22"/>
      <c r="O52" s="22"/>
      <c r="P52" s="16">
        <f t="shared" si="22"/>
        <v>4.8</v>
      </c>
      <c r="Q52" s="22"/>
      <c r="R52" s="12">
        <f t="shared" si="18"/>
        <v>4.8</v>
      </c>
      <c r="S52" s="13"/>
      <c r="T52" s="13"/>
      <c r="U52" s="22"/>
      <c r="V52" s="22"/>
    </row>
    <row r="53" spans="1:22" ht="18.75" customHeight="1">
      <c r="A53" s="23" t="s">
        <v>52</v>
      </c>
      <c r="B53" s="46"/>
      <c r="C53" s="60">
        <v>6</v>
      </c>
      <c r="D53" s="16">
        <f>SUM(C53:C53)</f>
        <v>6</v>
      </c>
      <c r="E53" s="22"/>
      <c r="F53" s="22"/>
      <c r="G53" s="22"/>
      <c r="H53" s="22"/>
      <c r="I53" s="22"/>
      <c r="J53" s="16">
        <f t="shared" si="19"/>
        <v>6</v>
      </c>
      <c r="K53" s="16"/>
      <c r="L53" s="22"/>
      <c r="M53" s="16">
        <f t="shared" si="21"/>
        <v>6</v>
      </c>
      <c r="N53" s="22"/>
      <c r="O53" s="22"/>
      <c r="P53" s="16">
        <f t="shared" si="22"/>
        <v>6</v>
      </c>
      <c r="Q53" s="22"/>
      <c r="R53" s="12">
        <f t="shared" si="18"/>
        <v>6</v>
      </c>
      <c r="S53" s="13"/>
      <c r="T53" s="13"/>
      <c r="U53" s="22"/>
      <c r="V53" s="22"/>
    </row>
    <row r="54" spans="1:22">
      <c r="A54" s="23" t="s">
        <v>53</v>
      </c>
      <c r="B54" s="46"/>
      <c r="C54" s="60"/>
      <c r="D54" s="16">
        <f>SUM(C54:C54)</f>
        <v>0</v>
      </c>
      <c r="E54" s="22"/>
      <c r="F54" s="22"/>
      <c r="G54" s="22"/>
      <c r="H54" s="22"/>
      <c r="I54" s="22"/>
      <c r="J54" s="16">
        <f t="shared" si="19"/>
        <v>0</v>
      </c>
      <c r="K54" s="16"/>
      <c r="L54" s="22"/>
      <c r="M54" s="16">
        <f t="shared" si="21"/>
        <v>0</v>
      </c>
      <c r="N54" s="22"/>
      <c r="O54" s="22"/>
      <c r="P54" s="16">
        <f t="shared" si="22"/>
        <v>0</v>
      </c>
      <c r="Q54" s="22"/>
      <c r="R54" s="12">
        <f t="shared" si="18"/>
        <v>0</v>
      </c>
      <c r="S54" s="13"/>
      <c r="T54" s="13"/>
      <c r="U54" s="22"/>
      <c r="V54" s="22"/>
    </row>
    <row r="55" spans="1:22" ht="18.75" customHeight="1">
      <c r="A55" s="23" t="s">
        <v>54</v>
      </c>
      <c r="B55" s="46"/>
      <c r="C55" s="60">
        <v>0.9</v>
      </c>
      <c r="D55" s="16">
        <f>SUM(C55:C55)</f>
        <v>0.9</v>
      </c>
      <c r="E55" s="22"/>
      <c r="F55" s="22"/>
      <c r="G55" s="22"/>
      <c r="H55" s="22"/>
      <c r="I55" s="22"/>
      <c r="J55" s="16">
        <f t="shared" si="19"/>
        <v>0.9</v>
      </c>
      <c r="K55" s="16"/>
      <c r="L55" s="22"/>
      <c r="M55" s="16">
        <f t="shared" si="21"/>
        <v>0.9</v>
      </c>
      <c r="N55" s="22"/>
      <c r="O55" s="22"/>
      <c r="P55" s="16">
        <f t="shared" si="22"/>
        <v>0.9</v>
      </c>
      <c r="Q55" s="22"/>
      <c r="R55" s="12">
        <f t="shared" si="18"/>
        <v>0.9</v>
      </c>
      <c r="S55" s="13"/>
      <c r="T55" s="13"/>
      <c r="U55" s="22"/>
      <c r="V55" s="22"/>
    </row>
    <row r="56" spans="1:22" ht="18.75" customHeight="1">
      <c r="A56" s="23" t="s">
        <v>55</v>
      </c>
      <c r="B56" s="46"/>
      <c r="C56" s="60">
        <v>0.8</v>
      </c>
      <c r="D56" s="16">
        <f>SUM(C56:C56)</f>
        <v>0.8</v>
      </c>
      <c r="E56" s="22"/>
      <c r="F56" s="22"/>
      <c r="G56" s="22"/>
      <c r="H56" s="22"/>
      <c r="I56" s="22"/>
      <c r="J56" s="16">
        <f t="shared" si="19"/>
        <v>0.8</v>
      </c>
      <c r="K56" s="16"/>
      <c r="L56" s="22"/>
      <c r="M56" s="16">
        <f t="shared" si="21"/>
        <v>0.8</v>
      </c>
      <c r="N56" s="22"/>
      <c r="O56" s="22"/>
      <c r="P56" s="16">
        <f t="shared" si="22"/>
        <v>0.8</v>
      </c>
      <c r="Q56" s="22"/>
      <c r="R56" s="12">
        <f t="shared" si="18"/>
        <v>0.8</v>
      </c>
      <c r="S56" s="13"/>
      <c r="T56" s="13"/>
      <c r="U56" s="22"/>
      <c r="V56" s="22"/>
    </row>
    <row r="57" spans="1:22" ht="18.75" customHeight="1">
      <c r="A57" s="23" t="s">
        <v>151</v>
      </c>
      <c r="B57" s="46"/>
      <c r="C57" s="60">
        <v>59.2</v>
      </c>
      <c r="D57" s="16">
        <f>SUM(C57:C57)</f>
        <v>59.2</v>
      </c>
      <c r="E57" s="22"/>
      <c r="F57" s="22"/>
      <c r="G57" s="22"/>
      <c r="H57" s="22"/>
      <c r="I57" s="22"/>
      <c r="J57" s="16">
        <f t="shared" si="19"/>
        <v>59.2</v>
      </c>
      <c r="K57" s="16"/>
      <c r="L57" s="22"/>
      <c r="M57" s="16">
        <f t="shared" si="21"/>
        <v>59.2</v>
      </c>
      <c r="N57" s="22"/>
      <c r="O57" s="22"/>
      <c r="P57" s="16">
        <f t="shared" si="22"/>
        <v>59.2</v>
      </c>
      <c r="Q57" s="22"/>
      <c r="R57" s="12">
        <f t="shared" si="18"/>
        <v>59.2</v>
      </c>
      <c r="S57" s="13"/>
      <c r="T57" s="13"/>
      <c r="U57" s="22"/>
      <c r="V57" s="22"/>
    </row>
    <row r="58" spans="1:22" ht="27.75" customHeight="1">
      <c r="A58" s="23" t="s">
        <v>56</v>
      </c>
      <c r="B58" s="46"/>
      <c r="C58" s="60">
        <v>50</v>
      </c>
      <c r="D58" s="16">
        <f>SUM(C58:C58)</f>
        <v>50</v>
      </c>
      <c r="E58" s="22"/>
      <c r="F58" s="22"/>
      <c r="G58" s="22"/>
      <c r="H58" s="22"/>
      <c r="I58" s="22"/>
      <c r="J58" s="16">
        <f t="shared" si="19"/>
        <v>50</v>
      </c>
      <c r="K58" s="16"/>
      <c r="L58" s="22"/>
      <c r="M58" s="16">
        <f t="shared" si="21"/>
        <v>50</v>
      </c>
      <c r="N58" s="22"/>
      <c r="O58" s="22"/>
      <c r="P58" s="16">
        <f t="shared" si="22"/>
        <v>50</v>
      </c>
      <c r="Q58" s="22"/>
      <c r="R58" s="12">
        <f t="shared" si="18"/>
        <v>50</v>
      </c>
      <c r="S58" s="13"/>
      <c r="T58" s="13"/>
      <c r="U58" s="22"/>
      <c r="V58" s="22"/>
    </row>
    <row r="59" spans="1:22">
      <c r="A59" s="23" t="s">
        <v>156</v>
      </c>
      <c r="B59" s="46"/>
      <c r="C59" s="60"/>
      <c r="D59" s="16">
        <f>SUM(C59:C59)</f>
        <v>0</v>
      </c>
      <c r="E59" s="22"/>
      <c r="F59" s="22"/>
      <c r="G59" s="22"/>
      <c r="H59" s="22"/>
      <c r="I59" s="22"/>
      <c r="J59" s="16">
        <f t="shared" si="19"/>
        <v>0</v>
      </c>
      <c r="K59" s="16"/>
      <c r="L59" s="22"/>
      <c r="M59" s="16">
        <f t="shared" si="21"/>
        <v>0</v>
      </c>
      <c r="N59" s="22"/>
      <c r="O59" s="22"/>
      <c r="P59" s="16">
        <f t="shared" si="22"/>
        <v>0</v>
      </c>
      <c r="Q59" s="22"/>
      <c r="R59" s="12">
        <f t="shared" si="18"/>
        <v>0</v>
      </c>
      <c r="S59" s="13"/>
      <c r="T59" s="13"/>
      <c r="U59" s="22"/>
      <c r="V59" s="22"/>
    </row>
    <row r="60" spans="1:22">
      <c r="A60" s="23" t="s">
        <v>57</v>
      </c>
      <c r="B60" s="46"/>
      <c r="C60" s="60"/>
      <c r="D60" s="16">
        <f>SUM(C60:C60)</f>
        <v>0</v>
      </c>
      <c r="E60" s="22"/>
      <c r="F60" s="22"/>
      <c r="G60" s="22"/>
      <c r="H60" s="22"/>
      <c r="I60" s="22"/>
      <c r="J60" s="16">
        <f t="shared" si="19"/>
        <v>0</v>
      </c>
      <c r="K60" s="16"/>
      <c r="L60" s="22"/>
      <c r="M60" s="16">
        <f t="shared" si="21"/>
        <v>0</v>
      </c>
      <c r="N60" s="22"/>
      <c r="O60" s="22"/>
      <c r="P60" s="16">
        <f t="shared" si="22"/>
        <v>0</v>
      </c>
      <c r="Q60" s="22"/>
      <c r="R60" s="12">
        <f t="shared" si="18"/>
        <v>0</v>
      </c>
      <c r="S60" s="13"/>
      <c r="T60" s="13"/>
      <c r="U60" s="22"/>
      <c r="V60" s="22"/>
    </row>
    <row r="61" spans="1:22">
      <c r="A61" s="23" t="s">
        <v>58</v>
      </c>
      <c r="B61" s="46"/>
      <c r="C61" s="60"/>
      <c r="D61" s="16">
        <f>SUM(C61:C61)</f>
        <v>0</v>
      </c>
      <c r="E61" s="22"/>
      <c r="F61" s="22"/>
      <c r="G61" s="22"/>
      <c r="H61" s="22"/>
      <c r="I61" s="22"/>
      <c r="J61" s="16">
        <f t="shared" si="19"/>
        <v>0</v>
      </c>
      <c r="K61" s="16"/>
      <c r="L61" s="22"/>
      <c r="M61" s="16">
        <f t="shared" si="21"/>
        <v>0</v>
      </c>
      <c r="N61" s="22"/>
      <c r="O61" s="22"/>
      <c r="P61" s="16">
        <f t="shared" si="22"/>
        <v>0</v>
      </c>
      <c r="Q61" s="22"/>
      <c r="R61" s="12">
        <f t="shared" si="18"/>
        <v>0</v>
      </c>
      <c r="S61" s="13"/>
      <c r="T61" s="13"/>
      <c r="U61" s="22"/>
      <c r="V61" s="22"/>
    </row>
    <row r="62" spans="1:22" ht="29.25" customHeight="1">
      <c r="A62" s="23" t="s">
        <v>59</v>
      </c>
      <c r="B62" s="46"/>
      <c r="C62" s="60"/>
      <c r="D62" s="16">
        <f>SUM(C62:C62)</f>
        <v>0</v>
      </c>
      <c r="E62" s="22"/>
      <c r="F62" s="22"/>
      <c r="G62" s="22"/>
      <c r="H62" s="22"/>
      <c r="I62" s="22"/>
      <c r="J62" s="16">
        <f t="shared" si="19"/>
        <v>0</v>
      </c>
      <c r="K62" s="16"/>
      <c r="L62" s="22"/>
      <c r="M62" s="16">
        <f t="shared" si="21"/>
        <v>0</v>
      </c>
      <c r="N62" s="22"/>
      <c r="O62" s="22"/>
      <c r="P62" s="16">
        <f t="shared" si="22"/>
        <v>0</v>
      </c>
      <c r="Q62" s="22"/>
      <c r="R62" s="12">
        <f t="shared" si="18"/>
        <v>0</v>
      </c>
      <c r="S62" s="13"/>
      <c r="T62" s="13"/>
      <c r="U62" s="22"/>
      <c r="V62" s="22"/>
    </row>
    <row r="63" spans="1:22" ht="17.25" customHeight="1">
      <c r="A63" s="23" t="s">
        <v>60</v>
      </c>
      <c r="B63" s="26"/>
      <c r="C63" s="60"/>
      <c r="D63" s="16">
        <f>SUM(C63:C63)</f>
        <v>0</v>
      </c>
      <c r="E63" s="22"/>
      <c r="F63" s="22"/>
      <c r="G63" s="22"/>
      <c r="H63" s="22"/>
      <c r="I63" s="22"/>
      <c r="J63" s="16">
        <f t="shared" si="19"/>
        <v>0</v>
      </c>
      <c r="K63" s="16"/>
      <c r="L63" s="22"/>
      <c r="M63" s="16">
        <f t="shared" si="21"/>
        <v>0</v>
      </c>
      <c r="N63" s="22"/>
      <c r="O63" s="22"/>
      <c r="P63" s="16">
        <f t="shared" si="22"/>
        <v>0</v>
      </c>
      <c r="Q63" s="22"/>
      <c r="R63" s="12">
        <f t="shared" si="18"/>
        <v>0</v>
      </c>
      <c r="S63" s="13"/>
      <c r="T63" s="13"/>
      <c r="U63" s="22"/>
      <c r="V63" s="22"/>
    </row>
    <row r="64" spans="1:22" ht="17.25" customHeight="1">
      <c r="A64" s="23" t="s">
        <v>61</v>
      </c>
      <c r="B64" s="26"/>
      <c r="C64" s="60">
        <v>0.5</v>
      </c>
      <c r="D64" s="16">
        <f>SUM(C64:C64)</f>
        <v>0.5</v>
      </c>
      <c r="E64" s="22"/>
      <c r="F64" s="22"/>
      <c r="G64" s="22"/>
      <c r="H64" s="22"/>
      <c r="I64" s="22"/>
      <c r="J64" s="16">
        <f t="shared" si="19"/>
        <v>0.5</v>
      </c>
      <c r="K64" s="16"/>
      <c r="L64" s="22"/>
      <c r="M64" s="16">
        <f t="shared" si="21"/>
        <v>0.5</v>
      </c>
      <c r="N64" s="22"/>
      <c r="O64" s="22"/>
      <c r="P64" s="16">
        <f t="shared" si="22"/>
        <v>0.5</v>
      </c>
      <c r="Q64" s="22"/>
      <c r="R64" s="12">
        <f t="shared" si="18"/>
        <v>0.5</v>
      </c>
      <c r="S64" s="13"/>
      <c r="T64" s="13"/>
      <c r="U64" s="22"/>
      <c r="V64" s="22"/>
    </row>
    <row r="65" spans="1:22" ht="17.25" customHeight="1">
      <c r="A65" s="23" t="s">
        <v>152</v>
      </c>
      <c r="B65" s="26"/>
      <c r="C65" s="60"/>
      <c r="D65" s="16">
        <f>SUM(C65:C65)</f>
        <v>0</v>
      </c>
      <c r="E65" s="22"/>
      <c r="F65" s="22"/>
      <c r="G65" s="22"/>
      <c r="H65" s="22"/>
      <c r="I65" s="22"/>
      <c r="J65" s="16">
        <f t="shared" si="19"/>
        <v>0</v>
      </c>
      <c r="K65" s="16"/>
      <c r="L65" s="22"/>
      <c r="M65" s="16">
        <f t="shared" si="21"/>
        <v>0</v>
      </c>
      <c r="N65" s="22"/>
      <c r="O65" s="22"/>
      <c r="P65" s="16">
        <f t="shared" si="22"/>
        <v>0</v>
      </c>
      <c r="Q65" s="22"/>
      <c r="R65" s="12">
        <f t="shared" si="18"/>
        <v>0</v>
      </c>
      <c r="S65" s="13"/>
      <c r="T65" s="13"/>
      <c r="U65" s="22"/>
      <c r="V65" s="22"/>
    </row>
    <row r="66" spans="1:22" ht="17.25" customHeight="1">
      <c r="A66" s="23" t="s">
        <v>62</v>
      </c>
      <c r="B66" s="26"/>
      <c r="C66" s="60"/>
      <c r="D66" s="16">
        <f>SUM(C66:C66)</f>
        <v>0</v>
      </c>
      <c r="E66" s="22"/>
      <c r="F66" s="22"/>
      <c r="G66" s="22"/>
      <c r="H66" s="22"/>
      <c r="I66" s="22"/>
      <c r="J66" s="16">
        <f t="shared" si="19"/>
        <v>0</v>
      </c>
      <c r="K66" s="16"/>
      <c r="L66" s="22"/>
      <c r="M66" s="16">
        <f t="shared" si="21"/>
        <v>0</v>
      </c>
      <c r="N66" s="22"/>
      <c r="O66" s="22"/>
      <c r="P66" s="16">
        <f t="shared" si="22"/>
        <v>0</v>
      </c>
      <c r="Q66" s="22"/>
      <c r="R66" s="12">
        <f t="shared" si="18"/>
        <v>0</v>
      </c>
      <c r="S66" s="13"/>
      <c r="T66" s="13"/>
      <c r="U66" s="22"/>
      <c r="V66" s="22"/>
    </row>
    <row r="67" spans="1:22" ht="17.25" customHeight="1">
      <c r="A67" s="23" t="s">
        <v>154</v>
      </c>
      <c r="B67" s="26"/>
      <c r="C67" s="60"/>
      <c r="D67" s="16">
        <f>SUM(C67:C67)</f>
        <v>0</v>
      </c>
      <c r="E67" s="22"/>
      <c r="F67" s="22"/>
      <c r="G67" s="22"/>
      <c r="H67" s="22"/>
      <c r="I67" s="22"/>
      <c r="J67" s="16">
        <f t="shared" si="19"/>
        <v>0</v>
      </c>
      <c r="K67" s="16"/>
      <c r="L67" s="22"/>
      <c r="M67" s="16">
        <f t="shared" si="21"/>
        <v>0</v>
      </c>
      <c r="N67" s="22"/>
      <c r="O67" s="22"/>
      <c r="P67" s="16">
        <f t="shared" si="22"/>
        <v>0</v>
      </c>
      <c r="Q67" s="22"/>
      <c r="R67" s="12">
        <f t="shared" si="18"/>
        <v>0</v>
      </c>
      <c r="S67" s="13"/>
      <c r="T67" s="13"/>
      <c r="U67" s="22"/>
      <c r="V67" s="22"/>
    </row>
    <row r="68" spans="1:22" ht="17.25" customHeight="1">
      <c r="A68" s="23" t="s">
        <v>62</v>
      </c>
      <c r="B68" s="46"/>
      <c r="C68" s="60"/>
      <c r="D68" s="16">
        <f>SUM(C68:C68)</f>
        <v>0</v>
      </c>
      <c r="E68" s="22"/>
      <c r="F68" s="22"/>
      <c r="G68" s="22"/>
      <c r="H68" s="22"/>
      <c r="I68" s="22"/>
      <c r="J68" s="16">
        <f t="shared" si="19"/>
        <v>0</v>
      </c>
      <c r="K68" s="16"/>
      <c r="L68" s="22"/>
      <c r="M68" s="16">
        <f t="shared" si="21"/>
        <v>0</v>
      </c>
      <c r="N68" s="22"/>
      <c r="O68" s="22"/>
      <c r="P68" s="16">
        <f t="shared" si="22"/>
        <v>0</v>
      </c>
      <c r="Q68" s="22"/>
      <c r="R68" s="12">
        <f t="shared" si="18"/>
        <v>0</v>
      </c>
      <c r="S68" s="13"/>
      <c r="T68" s="13"/>
      <c r="U68" s="22"/>
      <c r="V68" s="22"/>
    </row>
    <row r="69" spans="1:22">
      <c r="A69" s="23" t="s">
        <v>63</v>
      </c>
      <c r="B69" s="46"/>
      <c r="C69" s="60">
        <v>3</v>
      </c>
      <c r="D69" s="16">
        <f>SUM(C69:C69)</f>
        <v>3</v>
      </c>
      <c r="E69" s="22"/>
      <c r="F69" s="22"/>
      <c r="G69" s="22"/>
      <c r="H69" s="22"/>
      <c r="I69" s="22"/>
      <c r="J69" s="16">
        <f t="shared" si="19"/>
        <v>3</v>
      </c>
      <c r="K69" s="16"/>
      <c r="L69" s="22"/>
      <c r="M69" s="16">
        <f t="shared" si="21"/>
        <v>3</v>
      </c>
      <c r="N69" s="22"/>
      <c r="O69" s="22"/>
      <c r="P69" s="16">
        <f t="shared" si="22"/>
        <v>3</v>
      </c>
      <c r="Q69" s="22"/>
      <c r="R69" s="12">
        <f t="shared" si="18"/>
        <v>3</v>
      </c>
      <c r="S69" s="13"/>
      <c r="T69" s="13"/>
      <c r="U69" s="22"/>
      <c r="V69" s="22"/>
    </row>
    <row r="70" spans="1:22">
      <c r="A70" s="14" t="s">
        <v>64</v>
      </c>
      <c r="B70" s="46">
        <v>226</v>
      </c>
      <c r="C70" s="54">
        <f>SUM(C71:C100)</f>
        <v>99.184000000000012</v>
      </c>
      <c r="D70" s="16">
        <f>SUM(D71:D100)</f>
        <v>99.184000000000012</v>
      </c>
      <c r="E70" s="16"/>
      <c r="F70" s="16">
        <f>SUM(F71:F100)</f>
        <v>0</v>
      </c>
      <c r="G70" s="16">
        <f>SUM(G71:G100)</f>
        <v>0</v>
      </c>
      <c r="H70" s="16">
        <f>SUM(H71:H100)</f>
        <v>0</v>
      </c>
      <c r="I70" s="16">
        <f>SUM(I71:I100)</f>
        <v>0</v>
      </c>
      <c r="J70" s="16">
        <f t="shared" si="19"/>
        <v>99.184000000000012</v>
      </c>
      <c r="K70" s="16"/>
      <c r="L70" s="16">
        <f t="shared" ref="L70:Q70" si="23">SUM(L71:L100)</f>
        <v>0</v>
      </c>
      <c r="M70" s="16">
        <f t="shared" si="23"/>
        <v>99.184000000000012</v>
      </c>
      <c r="N70" s="16">
        <f t="shared" si="23"/>
        <v>0</v>
      </c>
      <c r="O70" s="16">
        <f t="shared" si="23"/>
        <v>0</v>
      </c>
      <c r="P70" s="16">
        <f t="shared" si="23"/>
        <v>99.184000000000012</v>
      </c>
      <c r="Q70" s="16">
        <f t="shared" si="23"/>
        <v>0</v>
      </c>
      <c r="R70" s="12">
        <f t="shared" si="18"/>
        <v>99.184000000000012</v>
      </c>
      <c r="S70" s="13"/>
      <c r="T70" s="13"/>
      <c r="U70" s="16">
        <f>SUM(U71:U100)</f>
        <v>0</v>
      </c>
      <c r="V70" s="16">
        <f>SUM(V71:V100)</f>
        <v>0</v>
      </c>
    </row>
    <row r="71" spans="1:22" ht="17.25" customHeight="1">
      <c r="A71" s="23" t="s">
        <v>65</v>
      </c>
      <c r="B71" s="46"/>
      <c r="C71" s="60">
        <v>10</v>
      </c>
      <c r="D71" s="16">
        <f>SUM(C71:C71)</f>
        <v>10</v>
      </c>
      <c r="E71" s="22"/>
      <c r="F71" s="22"/>
      <c r="G71" s="22"/>
      <c r="H71" s="22"/>
      <c r="I71" s="22"/>
      <c r="J71" s="16">
        <f t="shared" ref="J71:J102" si="24">SUM(D71:I71)</f>
        <v>10</v>
      </c>
      <c r="K71" s="16"/>
      <c r="L71" s="22"/>
      <c r="M71" s="16">
        <f t="shared" ref="M71:M107" si="25">SUM(J71:L71)</f>
        <v>10</v>
      </c>
      <c r="N71" s="22"/>
      <c r="O71" s="22"/>
      <c r="P71" s="16">
        <f t="shared" ref="P71:P107" si="26">SUM(M71:O71)</f>
        <v>10</v>
      </c>
      <c r="Q71" s="22"/>
      <c r="R71" s="12">
        <f t="shared" si="18"/>
        <v>10</v>
      </c>
      <c r="S71" s="13"/>
      <c r="T71" s="13"/>
      <c r="U71" s="22"/>
      <c r="V71" s="22"/>
    </row>
    <row r="72" spans="1:22">
      <c r="A72" s="23" t="s">
        <v>66</v>
      </c>
      <c r="B72" s="46"/>
      <c r="C72" s="60"/>
      <c r="D72" s="16">
        <f>SUM(C72:C72)</f>
        <v>0</v>
      </c>
      <c r="E72" s="22"/>
      <c r="F72" s="22"/>
      <c r="G72" s="22"/>
      <c r="H72" s="22"/>
      <c r="I72" s="22"/>
      <c r="J72" s="16">
        <f t="shared" si="24"/>
        <v>0</v>
      </c>
      <c r="K72" s="16"/>
      <c r="L72" s="22"/>
      <c r="M72" s="16">
        <f t="shared" si="25"/>
        <v>0</v>
      </c>
      <c r="N72" s="22"/>
      <c r="O72" s="22"/>
      <c r="P72" s="16">
        <f t="shared" si="26"/>
        <v>0</v>
      </c>
      <c r="Q72" s="22"/>
      <c r="R72" s="12">
        <f t="shared" si="18"/>
        <v>0</v>
      </c>
      <c r="S72" s="13"/>
      <c r="T72" s="13"/>
      <c r="U72" s="22"/>
      <c r="V72" s="22"/>
    </row>
    <row r="73" spans="1:22">
      <c r="A73" s="23" t="s">
        <v>67</v>
      </c>
      <c r="B73" s="46"/>
      <c r="C73" s="60"/>
      <c r="D73" s="16">
        <f>SUM(C73:C73)</f>
        <v>0</v>
      </c>
      <c r="E73" s="22"/>
      <c r="F73" s="22"/>
      <c r="G73" s="22"/>
      <c r="H73" s="22"/>
      <c r="I73" s="22"/>
      <c r="J73" s="16">
        <f t="shared" si="24"/>
        <v>0</v>
      </c>
      <c r="K73" s="16"/>
      <c r="L73" s="22"/>
      <c r="M73" s="16">
        <f t="shared" si="25"/>
        <v>0</v>
      </c>
      <c r="N73" s="22"/>
      <c r="O73" s="22"/>
      <c r="P73" s="16">
        <f t="shared" si="26"/>
        <v>0</v>
      </c>
      <c r="Q73" s="22"/>
      <c r="R73" s="12">
        <f t="shared" si="18"/>
        <v>0</v>
      </c>
      <c r="S73" s="13"/>
      <c r="T73" s="13"/>
      <c r="U73" s="22"/>
      <c r="V73" s="22"/>
    </row>
    <row r="74" spans="1:22" ht="17.25" customHeight="1">
      <c r="A74" s="23" t="s">
        <v>68</v>
      </c>
      <c r="B74" s="46"/>
      <c r="C74" s="60"/>
      <c r="D74" s="16">
        <f>SUM(C74:C74)</f>
        <v>0</v>
      </c>
      <c r="E74" s="22"/>
      <c r="F74" s="22"/>
      <c r="G74" s="22"/>
      <c r="H74" s="22"/>
      <c r="I74" s="22"/>
      <c r="J74" s="16">
        <f t="shared" si="24"/>
        <v>0</v>
      </c>
      <c r="K74" s="16"/>
      <c r="L74" s="22"/>
      <c r="M74" s="16">
        <f t="shared" si="25"/>
        <v>0</v>
      </c>
      <c r="N74" s="22"/>
      <c r="O74" s="22"/>
      <c r="P74" s="16">
        <f t="shared" si="26"/>
        <v>0</v>
      </c>
      <c r="Q74" s="22"/>
      <c r="R74" s="12">
        <f t="shared" si="18"/>
        <v>0</v>
      </c>
      <c r="S74" s="13"/>
      <c r="T74" s="13"/>
      <c r="U74" s="22"/>
      <c r="V74" s="22"/>
    </row>
    <row r="75" spans="1:22">
      <c r="A75" s="23" t="s">
        <v>69</v>
      </c>
      <c r="B75" s="46"/>
      <c r="C75" s="60"/>
      <c r="D75" s="16">
        <f>SUM(C75:C75)</f>
        <v>0</v>
      </c>
      <c r="E75" s="22"/>
      <c r="F75" s="22"/>
      <c r="G75" s="22"/>
      <c r="H75" s="22"/>
      <c r="I75" s="22"/>
      <c r="J75" s="16">
        <f t="shared" si="24"/>
        <v>0</v>
      </c>
      <c r="K75" s="16"/>
      <c r="L75" s="22"/>
      <c r="M75" s="16">
        <f t="shared" si="25"/>
        <v>0</v>
      </c>
      <c r="N75" s="22"/>
      <c r="O75" s="22"/>
      <c r="P75" s="16">
        <f t="shared" si="26"/>
        <v>0</v>
      </c>
      <c r="Q75" s="22"/>
      <c r="R75" s="12">
        <f t="shared" si="18"/>
        <v>0</v>
      </c>
      <c r="S75" s="13"/>
      <c r="T75" s="13"/>
      <c r="U75" s="22"/>
      <c r="V75" s="22"/>
    </row>
    <row r="76" spans="1:22" ht="18" customHeight="1">
      <c r="A76" s="23" t="s">
        <v>70</v>
      </c>
      <c r="B76" s="46"/>
      <c r="C76" s="60"/>
      <c r="D76" s="16">
        <f>SUM(C76:C76)</f>
        <v>0</v>
      </c>
      <c r="E76" s="22"/>
      <c r="F76" s="22"/>
      <c r="G76" s="22"/>
      <c r="H76" s="22"/>
      <c r="I76" s="22"/>
      <c r="J76" s="16">
        <f t="shared" si="24"/>
        <v>0</v>
      </c>
      <c r="K76" s="16"/>
      <c r="L76" s="22"/>
      <c r="M76" s="16">
        <f t="shared" si="25"/>
        <v>0</v>
      </c>
      <c r="N76" s="22"/>
      <c r="O76" s="22"/>
      <c r="P76" s="16">
        <f t="shared" si="26"/>
        <v>0</v>
      </c>
      <c r="Q76" s="22"/>
      <c r="R76" s="12">
        <f t="shared" si="18"/>
        <v>0</v>
      </c>
      <c r="S76" s="13"/>
      <c r="T76" s="13"/>
      <c r="U76" s="22"/>
      <c r="V76" s="22"/>
    </row>
    <row r="77" spans="1:22" ht="17.25" customHeight="1">
      <c r="A77" s="23" t="s">
        <v>71</v>
      </c>
      <c r="B77" s="46"/>
      <c r="C77" s="60"/>
      <c r="D77" s="16">
        <f>SUM(C77:C77)</f>
        <v>0</v>
      </c>
      <c r="E77" s="22"/>
      <c r="F77" s="22"/>
      <c r="G77" s="22"/>
      <c r="H77" s="22"/>
      <c r="I77" s="22"/>
      <c r="J77" s="16">
        <f t="shared" si="24"/>
        <v>0</v>
      </c>
      <c r="K77" s="16"/>
      <c r="L77" s="22"/>
      <c r="M77" s="16">
        <f t="shared" si="25"/>
        <v>0</v>
      </c>
      <c r="N77" s="22"/>
      <c r="O77" s="22"/>
      <c r="P77" s="16">
        <f t="shared" si="26"/>
        <v>0</v>
      </c>
      <c r="Q77" s="22"/>
      <c r="R77" s="12">
        <f t="shared" si="18"/>
        <v>0</v>
      </c>
      <c r="S77" s="13"/>
      <c r="T77" s="13"/>
      <c r="U77" s="22"/>
      <c r="V77" s="22"/>
    </row>
    <row r="78" spans="1:22" ht="17.25" customHeight="1">
      <c r="A78" s="23" t="s">
        <v>72</v>
      </c>
      <c r="B78" s="46"/>
      <c r="C78" s="60"/>
      <c r="D78" s="16">
        <f>SUM(C78:C78)</f>
        <v>0</v>
      </c>
      <c r="E78" s="22"/>
      <c r="F78" s="22"/>
      <c r="G78" s="22"/>
      <c r="H78" s="22"/>
      <c r="I78" s="22"/>
      <c r="J78" s="16">
        <f t="shared" si="24"/>
        <v>0</v>
      </c>
      <c r="K78" s="16"/>
      <c r="L78" s="22"/>
      <c r="M78" s="16">
        <f t="shared" si="25"/>
        <v>0</v>
      </c>
      <c r="N78" s="22"/>
      <c r="O78" s="22"/>
      <c r="P78" s="16">
        <f t="shared" si="26"/>
        <v>0</v>
      </c>
      <c r="Q78" s="22"/>
      <c r="R78" s="12">
        <f t="shared" si="18"/>
        <v>0</v>
      </c>
      <c r="S78" s="13"/>
      <c r="T78" s="13"/>
      <c r="U78" s="22"/>
      <c r="V78" s="22"/>
    </row>
    <row r="79" spans="1:22">
      <c r="A79" s="23" t="s">
        <v>73</v>
      </c>
      <c r="B79" s="46"/>
      <c r="C79" s="60">
        <v>20.084</v>
      </c>
      <c r="D79" s="16">
        <f>SUM(C79:C79)</f>
        <v>20.084</v>
      </c>
      <c r="E79" s="22"/>
      <c r="F79" s="22"/>
      <c r="G79" s="22"/>
      <c r="H79" s="22"/>
      <c r="I79" s="22"/>
      <c r="J79" s="16">
        <f t="shared" si="24"/>
        <v>20.084</v>
      </c>
      <c r="K79" s="16"/>
      <c r="L79" s="22"/>
      <c r="M79" s="16">
        <f t="shared" si="25"/>
        <v>20.084</v>
      </c>
      <c r="N79" s="22"/>
      <c r="O79" s="22"/>
      <c r="P79" s="16">
        <f t="shared" si="26"/>
        <v>20.084</v>
      </c>
      <c r="Q79" s="22"/>
      <c r="R79" s="12">
        <f t="shared" si="18"/>
        <v>20.084</v>
      </c>
      <c r="S79" s="13"/>
      <c r="T79" s="13"/>
      <c r="U79" s="22"/>
      <c r="V79" s="22"/>
    </row>
    <row r="80" spans="1:22">
      <c r="A80" s="23" t="s">
        <v>74</v>
      </c>
      <c r="B80" s="46"/>
      <c r="C80" s="60"/>
      <c r="D80" s="16">
        <f>SUM(C80:C80)</f>
        <v>0</v>
      </c>
      <c r="E80" s="22"/>
      <c r="F80" s="22"/>
      <c r="G80" s="22"/>
      <c r="H80" s="22"/>
      <c r="I80" s="22"/>
      <c r="J80" s="16">
        <f t="shared" si="24"/>
        <v>0</v>
      </c>
      <c r="K80" s="16"/>
      <c r="L80" s="22"/>
      <c r="M80" s="16">
        <f t="shared" si="25"/>
        <v>0</v>
      </c>
      <c r="N80" s="22"/>
      <c r="O80" s="22"/>
      <c r="P80" s="16">
        <f t="shared" si="26"/>
        <v>0</v>
      </c>
      <c r="Q80" s="22"/>
      <c r="R80" s="12">
        <f t="shared" si="18"/>
        <v>0</v>
      </c>
      <c r="S80" s="13"/>
      <c r="T80" s="13"/>
      <c r="U80" s="22"/>
      <c r="V80" s="22"/>
    </row>
    <row r="81" spans="1:22">
      <c r="A81" s="23" t="s">
        <v>75</v>
      </c>
      <c r="B81" s="46"/>
      <c r="C81" s="60"/>
      <c r="D81" s="16">
        <f>SUM(C81:C81)</f>
        <v>0</v>
      </c>
      <c r="E81" s="22"/>
      <c r="F81" s="22"/>
      <c r="G81" s="22"/>
      <c r="H81" s="22"/>
      <c r="I81" s="22"/>
      <c r="J81" s="16">
        <f t="shared" si="24"/>
        <v>0</v>
      </c>
      <c r="K81" s="16"/>
      <c r="L81" s="22"/>
      <c r="M81" s="16">
        <f t="shared" si="25"/>
        <v>0</v>
      </c>
      <c r="N81" s="22"/>
      <c r="O81" s="22"/>
      <c r="P81" s="16">
        <f t="shared" si="26"/>
        <v>0</v>
      </c>
      <c r="Q81" s="22"/>
      <c r="R81" s="12">
        <f t="shared" si="18"/>
        <v>0</v>
      </c>
      <c r="S81" s="13"/>
      <c r="T81" s="13"/>
      <c r="U81" s="22"/>
      <c r="V81" s="22"/>
    </row>
    <row r="82" spans="1:22">
      <c r="A82" s="23" t="s">
        <v>148</v>
      </c>
      <c r="B82" s="46"/>
      <c r="C82" s="60">
        <v>50</v>
      </c>
      <c r="D82" s="16">
        <f>SUM(C82:C82)</f>
        <v>50</v>
      </c>
      <c r="E82" s="22"/>
      <c r="F82" s="22"/>
      <c r="G82" s="22"/>
      <c r="H82" s="22"/>
      <c r="I82" s="22"/>
      <c r="J82" s="16">
        <f t="shared" si="24"/>
        <v>50</v>
      </c>
      <c r="K82" s="16"/>
      <c r="L82" s="22"/>
      <c r="M82" s="16">
        <f t="shared" si="25"/>
        <v>50</v>
      </c>
      <c r="N82" s="22"/>
      <c r="O82" s="22"/>
      <c r="P82" s="16">
        <f t="shared" si="26"/>
        <v>50</v>
      </c>
      <c r="Q82" s="22"/>
      <c r="R82" s="12">
        <f t="shared" si="18"/>
        <v>50</v>
      </c>
      <c r="S82" s="13"/>
      <c r="T82" s="13"/>
      <c r="U82" s="22"/>
      <c r="V82" s="22"/>
    </row>
    <row r="83" spans="1:22" ht="26.25" customHeight="1">
      <c r="A83" s="23" t="s">
        <v>76</v>
      </c>
      <c r="B83" s="46"/>
      <c r="C83" s="60">
        <v>3.4</v>
      </c>
      <c r="D83" s="16">
        <f>SUM(C83:C83)</f>
        <v>3.4</v>
      </c>
      <c r="E83" s="22"/>
      <c r="F83" s="22"/>
      <c r="G83" s="22"/>
      <c r="H83" s="22"/>
      <c r="I83" s="22"/>
      <c r="J83" s="16">
        <f t="shared" si="24"/>
        <v>3.4</v>
      </c>
      <c r="K83" s="16"/>
      <c r="L83" s="22"/>
      <c r="M83" s="16">
        <f t="shared" si="25"/>
        <v>3.4</v>
      </c>
      <c r="N83" s="22"/>
      <c r="O83" s="22"/>
      <c r="P83" s="16">
        <f t="shared" si="26"/>
        <v>3.4</v>
      </c>
      <c r="Q83" s="22"/>
      <c r="R83" s="12">
        <f t="shared" si="18"/>
        <v>3.4</v>
      </c>
      <c r="S83" s="13"/>
      <c r="T83" s="13"/>
      <c r="U83" s="22"/>
      <c r="V83" s="22"/>
    </row>
    <row r="84" spans="1:22">
      <c r="A84" s="23" t="s">
        <v>77</v>
      </c>
      <c r="B84" s="46"/>
      <c r="C84" s="60"/>
      <c r="D84" s="16">
        <f>SUM(C84:C84)</f>
        <v>0</v>
      </c>
      <c r="E84" s="22"/>
      <c r="F84" s="22"/>
      <c r="G84" s="22"/>
      <c r="H84" s="22"/>
      <c r="I84" s="22"/>
      <c r="J84" s="16">
        <f t="shared" si="24"/>
        <v>0</v>
      </c>
      <c r="K84" s="16"/>
      <c r="L84" s="22"/>
      <c r="M84" s="16">
        <f t="shared" si="25"/>
        <v>0</v>
      </c>
      <c r="N84" s="22"/>
      <c r="O84" s="22"/>
      <c r="P84" s="16">
        <f t="shared" si="26"/>
        <v>0</v>
      </c>
      <c r="Q84" s="22"/>
      <c r="R84" s="12">
        <f t="shared" si="18"/>
        <v>0</v>
      </c>
      <c r="S84" s="13"/>
      <c r="T84" s="13"/>
      <c r="U84" s="22"/>
      <c r="V84" s="22"/>
    </row>
    <row r="85" spans="1:22" ht="17.25" customHeight="1">
      <c r="A85" s="23" t="s">
        <v>78</v>
      </c>
      <c r="B85" s="46"/>
      <c r="C85" s="60">
        <v>7.5</v>
      </c>
      <c r="D85" s="16">
        <f>SUM(C85:C85)</f>
        <v>7.5</v>
      </c>
      <c r="E85" s="22"/>
      <c r="F85" s="22"/>
      <c r="G85" s="22"/>
      <c r="H85" s="22"/>
      <c r="I85" s="22"/>
      <c r="J85" s="16">
        <f t="shared" si="24"/>
        <v>7.5</v>
      </c>
      <c r="K85" s="16"/>
      <c r="L85" s="22"/>
      <c r="M85" s="16">
        <f t="shared" si="25"/>
        <v>7.5</v>
      </c>
      <c r="N85" s="22"/>
      <c r="O85" s="22"/>
      <c r="P85" s="16">
        <f t="shared" si="26"/>
        <v>7.5</v>
      </c>
      <c r="Q85" s="22"/>
      <c r="R85" s="12">
        <f t="shared" si="18"/>
        <v>7.5</v>
      </c>
      <c r="S85" s="13"/>
      <c r="T85" s="13"/>
      <c r="U85" s="22"/>
      <c r="V85" s="22"/>
    </row>
    <row r="86" spans="1:22">
      <c r="A86" s="23" t="s">
        <v>153</v>
      </c>
      <c r="B86" s="46"/>
      <c r="C86" s="60"/>
      <c r="D86" s="16">
        <f>SUM(C86:C86)</f>
        <v>0</v>
      </c>
      <c r="E86" s="22"/>
      <c r="F86" s="22"/>
      <c r="G86" s="22"/>
      <c r="H86" s="22"/>
      <c r="I86" s="22"/>
      <c r="J86" s="16">
        <f t="shared" si="24"/>
        <v>0</v>
      </c>
      <c r="K86" s="16"/>
      <c r="L86" s="22"/>
      <c r="M86" s="16">
        <f t="shared" si="25"/>
        <v>0</v>
      </c>
      <c r="N86" s="22"/>
      <c r="O86" s="22"/>
      <c r="P86" s="16">
        <f t="shared" si="26"/>
        <v>0</v>
      </c>
      <c r="Q86" s="22"/>
      <c r="R86" s="12">
        <f t="shared" si="18"/>
        <v>0</v>
      </c>
      <c r="S86" s="13"/>
      <c r="T86" s="13"/>
      <c r="U86" s="22"/>
      <c r="V86" s="22"/>
    </row>
    <row r="87" spans="1:22">
      <c r="A87" s="23" t="s">
        <v>79</v>
      </c>
      <c r="B87" s="46"/>
      <c r="C87" s="60"/>
      <c r="D87" s="16">
        <f>SUM(C87:C87)</f>
        <v>0</v>
      </c>
      <c r="E87" s="22"/>
      <c r="F87" s="22"/>
      <c r="G87" s="22"/>
      <c r="H87" s="22"/>
      <c r="I87" s="22"/>
      <c r="J87" s="16">
        <f t="shared" si="24"/>
        <v>0</v>
      </c>
      <c r="K87" s="16"/>
      <c r="L87" s="22"/>
      <c r="M87" s="16">
        <f t="shared" si="25"/>
        <v>0</v>
      </c>
      <c r="N87" s="22"/>
      <c r="O87" s="22"/>
      <c r="P87" s="16">
        <f t="shared" si="26"/>
        <v>0</v>
      </c>
      <c r="Q87" s="22"/>
      <c r="R87" s="12">
        <f t="shared" si="18"/>
        <v>0</v>
      </c>
      <c r="S87" s="13"/>
      <c r="T87" s="13"/>
      <c r="U87" s="22"/>
      <c r="V87" s="22"/>
    </row>
    <row r="88" spans="1:22" ht="32.25" customHeight="1">
      <c r="A88" s="23" t="s">
        <v>80</v>
      </c>
      <c r="B88" s="46"/>
      <c r="C88" s="60"/>
      <c r="D88" s="16">
        <f>SUM(C88:C88)</f>
        <v>0</v>
      </c>
      <c r="E88" s="22"/>
      <c r="F88" s="22"/>
      <c r="G88" s="22"/>
      <c r="H88" s="22"/>
      <c r="I88" s="22"/>
      <c r="J88" s="16">
        <f t="shared" si="24"/>
        <v>0</v>
      </c>
      <c r="K88" s="16"/>
      <c r="L88" s="22"/>
      <c r="M88" s="16">
        <f t="shared" si="25"/>
        <v>0</v>
      </c>
      <c r="N88" s="22"/>
      <c r="O88" s="22"/>
      <c r="P88" s="16">
        <f t="shared" si="26"/>
        <v>0</v>
      </c>
      <c r="Q88" s="22"/>
      <c r="R88" s="12">
        <f t="shared" si="18"/>
        <v>0</v>
      </c>
      <c r="S88" s="13"/>
      <c r="T88" s="13"/>
      <c r="U88" s="22"/>
      <c r="V88" s="22"/>
    </row>
    <row r="89" spans="1:22" ht="18" customHeight="1">
      <c r="A89" s="23" t="s">
        <v>81</v>
      </c>
      <c r="B89" s="46"/>
      <c r="C89" s="60"/>
      <c r="D89" s="16">
        <f>SUM(C89:C89)</f>
        <v>0</v>
      </c>
      <c r="E89" s="22"/>
      <c r="F89" s="22"/>
      <c r="G89" s="22"/>
      <c r="H89" s="22"/>
      <c r="I89" s="22"/>
      <c r="J89" s="16">
        <f t="shared" si="24"/>
        <v>0</v>
      </c>
      <c r="K89" s="16"/>
      <c r="L89" s="22"/>
      <c r="M89" s="16">
        <f t="shared" si="25"/>
        <v>0</v>
      </c>
      <c r="N89" s="22"/>
      <c r="O89" s="22"/>
      <c r="P89" s="16">
        <f t="shared" si="26"/>
        <v>0</v>
      </c>
      <c r="Q89" s="22"/>
      <c r="R89" s="12">
        <f t="shared" si="18"/>
        <v>0</v>
      </c>
      <c r="S89" s="13"/>
      <c r="T89" s="13"/>
      <c r="U89" s="22"/>
      <c r="V89" s="22"/>
    </row>
    <row r="90" spans="1:22" ht="18" customHeight="1">
      <c r="A90" s="23" t="s">
        <v>82</v>
      </c>
      <c r="B90" s="46"/>
      <c r="C90" s="60"/>
      <c r="D90" s="16">
        <f>SUM(C90:C90)</f>
        <v>0</v>
      </c>
      <c r="E90" s="22"/>
      <c r="F90" s="22"/>
      <c r="G90" s="22"/>
      <c r="H90" s="22"/>
      <c r="I90" s="22"/>
      <c r="J90" s="16">
        <f t="shared" si="24"/>
        <v>0</v>
      </c>
      <c r="K90" s="16"/>
      <c r="L90" s="22"/>
      <c r="M90" s="16">
        <f t="shared" si="25"/>
        <v>0</v>
      </c>
      <c r="N90" s="22"/>
      <c r="O90" s="22"/>
      <c r="P90" s="16">
        <f t="shared" si="26"/>
        <v>0</v>
      </c>
      <c r="Q90" s="22"/>
      <c r="R90" s="12">
        <f t="shared" si="18"/>
        <v>0</v>
      </c>
      <c r="S90" s="13"/>
      <c r="T90" s="13"/>
      <c r="U90" s="22"/>
      <c r="V90" s="22"/>
    </row>
    <row r="91" spans="1:22" ht="18" customHeight="1">
      <c r="A91" s="23" t="s">
        <v>83</v>
      </c>
      <c r="B91" s="46"/>
      <c r="C91" s="60"/>
      <c r="D91" s="16">
        <f>SUM(C91:C91)</f>
        <v>0</v>
      </c>
      <c r="E91" s="22"/>
      <c r="F91" s="22"/>
      <c r="G91" s="22"/>
      <c r="H91" s="22"/>
      <c r="I91" s="22"/>
      <c r="J91" s="16">
        <f t="shared" si="24"/>
        <v>0</v>
      </c>
      <c r="K91" s="16"/>
      <c r="L91" s="22"/>
      <c r="M91" s="16">
        <f t="shared" si="25"/>
        <v>0</v>
      </c>
      <c r="N91" s="22"/>
      <c r="O91" s="22"/>
      <c r="P91" s="16">
        <f t="shared" si="26"/>
        <v>0</v>
      </c>
      <c r="Q91" s="22"/>
      <c r="R91" s="12">
        <f t="shared" si="18"/>
        <v>0</v>
      </c>
      <c r="S91" s="13"/>
      <c r="T91" s="13"/>
      <c r="U91" s="22"/>
      <c r="V91" s="22"/>
    </row>
    <row r="92" spans="1:22" ht="47.25" customHeight="1">
      <c r="A92" s="23" t="s">
        <v>84</v>
      </c>
      <c r="B92" s="46"/>
      <c r="C92" s="60"/>
      <c r="D92" s="16">
        <f>SUM(C92:C92)</f>
        <v>0</v>
      </c>
      <c r="E92" s="22"/>
      <c r="F92" s="22"/>
      <c r="G92" s="22"/>
      <c r="H92" s="22"/>
      <c r="I92" s="22"/>
      <c r="J92" s="16">
        <f t="shared" si="24"/>
        <v>0</v>
      </c>
      <c r="K92" s="16"/>
      <c r="L92" s="22"/>
      <c r="M92" s="16">
        <f t="shared" si="25"/>
        <v>0</v>
      </c>
      <c r="N92" s="22"/>
      <c r="O92" s="22"/>
      <c r="P92" s="16">
        <f t="shared" si="26"/>
        <v>0</v>
      </c>
      <c r="Q92" s="22"/>
      <c r="R92" s="12">
        <f t="shared" si="18"/>
        <v>0</v>
      </c>
      <c r="S92" s="13"/>
      <c r="T92" s="13"/>
      <c r="U92" s="22"/>
      <c r="V92" s="22"/>
    </row>
    <row r="93" spans="1:22" ht="18" customHeight="1">
      <c r="A93" s="23" t="s">
        <v>85</v>
      </c>
      <c r="B93" s="46"/>
      <c r="C93" s="60"/>
      <c r="D93" s="16">
        <f>SUM(C93:C93)</f>
        <v>0</v>
      </c>
      <c r="E93" s="22"/>
      <c r="F93" s="22"/>
      <c r="G93" s="22"/>
      <c r="H93" s="22"/>
      <c r="I93" s="22"/>
      <c r="J93" s="16">
        <f t="shared" si="24"/>
        <v>0</v>
      </c>
      <c r="K93" s="16"/>
      <c r="L93" s="22"/>
      <c r="M93" s="16">
        <f t="shared" si="25"/>
        <v>0</v>
      </c>
      <c r="N93" s="22"/>
      <c r="O93" s="22"/>
      <c r="P93" s="16">
        <f t="shared" si="26"/>
        <v>0</v>
      </c>
      <c r="Q93" s="22"/>
      <c r="R93" s="12">
        <f t="shared" si="18"/>
        <v>0</v>
      </c>
      <c r="S93" s="13"/>
      <c r="T93" s="13"/>
      <c r="U93" s="22"/>
      <c r="V93" s="22"/>
    </row>
    <row r="94" spans="1:22" ht="18" customHeight="1">
      <c r="A94" s="23" t="s">
        <v>86</v>
      </c>
      <c r="B94" s="46"/>
      <c r="C94" s="60"/>
      <c r="D94" s="16">
        <f>SUM(C94:C94)</f>
        <v>0</v>
      </c>
      <c r="E94" s="22"/>
      <c r="F94" s="22"/>
      <c r="G94" s="22"/>
      <c r="H94" s="22"/>
      <c r="I94" s="22"/>
      <c r="J94" s="16">
        <f t="shared" si="24"/>
        <v>0</v>
      </c>
      <c r="K94" s="16"/>
      <c r="L94" s="22"/>
      <c r="M94" s="16">
        <f t="shared" si="25"/>
        <v>0</v>
      </c>
      <c r="N94" s="22"/>
      <c r="O94" s="22"/>
      <c r="P94" s="16">
        <f t="shared" si="26"/>
        <v>0</v>
      </c>
      <c r="Q94" s="22"/>
      <c r="R94" s="12">
        <f t="shared" si="18"/>
        <v>0</v>
      </c>
      <c r="S94" s="13"/>
      <c r="T94" s="13"/>
      <c r="U94" s="22"/>
      <c r="V94" s="22"/>
    </row>
    <row r="95" spans="1:22" ht="18" customHeight="1">
      <c r="A95" s="23" t="s">
        <v>18</v>
      </c>
      <c r="B95" s="46"/>
      <c r="C95" s="60"/>
      <c r="D95" s="16">
        <f>SUM(C95:C95)</f>
        <v>0</v>
      </c>
      <c r="E95" s="22"/>
      <c r="F95" s="22"/>
      <c r="G95" s="22"/>
      <c r="H95" s="22"/>
      <c r="I95" s="22"/>
      <c r="J95" s="16">
        <f t="shared" si="24"/>
        <v>0</v>
      </c>
      <c r="K95" s="16"/>
      <c r="L95" s="22"/>
      <c r="M95" s="16">
        <f t="shared" si="25"/>
        <v>0</v>
      </c>
      <c r="N95" s="22"/>
      <c r="O95" s="22"/>
      <c r="P95" s="16">
        <f t="shared" si="26"/>
        <v>0</v>
      </c>
      <c r="Q95" s="22"/>
      <c r="R95" s="12">
        <f t="shared" si="18"/>
        <v>0</v>
      </c>
      <c r="S95" s="13"/>
      <c r="T95" s="13"/>
      <c r="U95" s="22"/>
      <c r="V95" s="22"/>
    </row>
    <row r="96" spans="1:22" ht="18" customHeight="1">
      <c r="A96" s="23" t="s">
        <v>87</v>
      </c>
      <c r="B96" s="46"/>
      <c r="C96" s="60"/>
      <c r="D96" s="16">
        <f>SUM(C96:C96)</f>
        <v>0</v>
      </c>
      <c r="E96" s="22"/>
      <c r="F96" s="22"/>
      <c r="G96" s="22"/>
      <c r="H96" s="22"/>
      <c r="I96" s="22"/>
      <c r="J96" s="16">
        <f t="shared" si="24"/>
        <v>0</v>
      </c>
      <c r="K96" s="16"/>
      <c r="L96" s="22"/>
      <c r="M96" s="16">
        <f t="shared" si="25"/>
        <v>0</v>
      </c>
      <c r="N96" s="22"/>
      <c r="O96" s="22"/>
      <c r="P96" s="16">
        <f t="shared" si="26"/>
        <v>0</v>
      </c>
      <c r="Q96" s="22"/>
      <c r="R96" s="12">
        <f t="shared" si="18"/>
        <v>0</v>
      </c>
      <c r="S96" s="13"/>
      <c r="T96" s="13"/>
      <c r="U96" s="22"/>
      <c r="V96" s="22"/>
    </row>
    <row r="97" spans="1:22" ht="18" customHeight="1">
      <c r="A97" s="23" t="s">
        <v>88</v>
      </c>
      <c r="B97" s="46"/>
      <c r="C97" s="60"/>
      <c r="D97" s="16">
        <f>SUM(C97:C97)</f>
        <v>0</v>
      </c>
      <c r="E97" s="22"/>
      <c r="F97" s="22"/>
      <c r="G97" s="22"/>
      <c r="H97" s="22"/>
      <c r="I97" s="22"/>
      <c r="J97" s="16">
        <f t="shared" si="24"/>
        <v>0</v>
      </c>
      <c r="K97" s="16"/>
      <c r="L97" s="22"/>
      <c r="M97" s="16">
        <f t="shared" si="25"/>
        <v>0</v>
      </c>
      <c r="N97" s="22"/>
      <c r="O97" s="22"/>
      <c r="P97" s="16">
        <f t="shared" si="26"/>
        <v>0</v>
      </c>
      <c r="Q97" s="22"/>
      <c r="R97" s="12">
        <f t="shared" si="18"/>
        <v>0</v>
      </c>
      <c r="S97" s="13"/>
      <c r="T97" s="13"/>
      <c r="U97" s="22"/>
      <c r="V97" s="22"/>
    </row>
    <row r="98" spans="1:22" ht="18" customHeight="1">
      <c r="A98" s="23" t="s">
        <v>89</v>
      </c>
      <c r="B98" s="46"/>
      <c r="C98" s="60"/>
      <c r="D98" s="16">
        <f>SUM(C98:C98)</f>
        <v>0</v>
      </c>
      <c r="E98" s="22"/>
      <c r="F98" s="22"/>
      <c r="G98" s="22"/>
      <c r="H98" s="22"/>
      <c r="I98" s="22"/>
      <c r="J98" s="16">
        <f t="shared" si="24"/>
        <v>0</v>
      </c>
      <c r="K98" s="16"/>
      <c r="L98" s="22"/>
      <c r="M98" s="16">
        <f t="shared" si="25"/>
        <v>0</v>
      </c>
      <c r="N98" s="22"/>
      <c r="O98" s="22"/>
      <c r="P98" s="16">
        <f t="shared" si="26"/>
        <v>0</v>
      </c>
      <c r="Q98" s="22"/>
      <c r="R98" s="12">
        <f t="shared" si="18"/>
        <v>0</v>
      </c>
      <c r="S98" s="13"/>
      <c r="T98" s="13"/>
      <c r="U98" s="22"/>
      <c r="V98" s="22"/>
    </row>
    <row r="99" spans="1:22" ht="18" customHeight="1">
      <c r="A99" s="23" t="s">
        <v>90</v>
      </c>
      <c r="B99" s="46"/>
      <c r="C99" s="60"/>
      <c r="D99" s="16">
        <f>SUM(C99:C99)</f>
        <v>0</v>
      </c>
      <c r="E99" s="22"/>
      <c r="F99" s="22"/>
      <c r="G99" s="22"/>
      <c r="H99" s="22"/>
      <c r="I99" s="22"/>
      <c r="J99" s="16">
        <f t="shared" si="24"/>
        <v>0</v>
      </c>
      <c r="K99" s="16"/>
      <c r="L99" s="22"/>
      <c r="M99" s="16">
        <f t="shared" si="25"/>
        <v>0</v>
      </c>
      <c r="N99" s="22"/>
      <c r="O99" s="22"/>
      <c r="P99" s="16">
        <f t="shared" si="26"/>
        <v>0</v>
      </c>
      <c r="Q99" s="22"/>
      <c r="R99" s="12">
        <f t="shared" si="18"/>
        <v>0</v>
      </c>
      <c r="S99" s="13"/>
      <c r="T99" s="13"/>
      <c r="U99" s="22"/>
      <c r="V99" s="22"/>
    </row>
    <row r="100" spans="1:22">
      <c r="A100" s="23" t="s">
        <v>91</v>
      </c>
      <c r="B100" s="46"/>
      <c r="C100" s="60">
        <v>8.1999999999999993</v>
      </c>
      <c r="D100" s="16">
        <f>SUM(C100:C100)</f>
        <v>8.1999999999999993</v>
      </c>
      <c r="E100" s="22"/>
      <c r="F100" s="22"/>
      <c r="G100" s="22"/>
      <c r="H100" s="22"/>
      <c r="I100" s="22"/>
      <c r="J100" s="16">
        <f t="shared" si="24"/>
        <v>8.1999999999999993</v>
      </c>
      <c r="K100" s="16"/>
      <c r="L100" s="22"/>
      <c r="M100" s="16">
        <f t="shared" si="25"/>
        <v>8.1999999999999993</v>
      </c>
      <c r="N100" s="22"/>
      <c r="O100" s="22"/>
      <c r="P100" s="16">
        <f t="shared" si="26"/>
        <v>8.1999999999999993</v>
      </c>
      <c r="Q100" s="22"/>
      <c r="R100" s="12">
        <f t="shared" si="18"/>
        <v>8.1999999999999993</v>
      </c>
      <c r="S100" s="13"/>
      <c r="T100" s="13"/>
      <c r="U100" s="22"/>
      <c r="V100" s="22"/>
    </row>
    <row r="101" spans="1:22">
      <c r="A101" s="14" t="s">
        <v>92</v>
      </c>
      <c r="B101" s="48">
        <v>227</v>
      </c>
      <c r="C101" s="55">
        <f>C102</f>
        <v>3</v>
      </c>
      <c r="D101" s="15">
        <f>D102</f>
        <v>3</v>
      </c>
      <c r="E101" s="15"/>
      <c r="F101" s="15">
        <f>F102</f>
        <v>0</v>
      </c>
      <c r="G101" s="15">
        <f>G102</f>
        <v>0</v>
      </c>
      <c r="H101" s="15">
        <f>H102</f>
        <v>0</v>
      </c>
      <c r="I101" s="15">
        <f>I102</f>
        <v>0</v>
      </c>
      <c r="J101" s="16">
        <f t="shared" si="24"/>
        <v>3</v>
      </c>
      <c r="K101" s="15"/>
      <c r="L101" s="15">
        <f t="shared" ref="L101:R101" si="27">L102</f>
        <v>0</v>
      </c>
      <c r="M101" s="15">
        <f t="shared" si="27"/>
        <v>3</v>
      </c>
      <c r="N101" s="15">
        <f t="shared" si="27"/>
        <v>0</v>
      </c>
      <c r="O101" s="15">
        <f t="shared" si="27"/>
        <v>0</v>
      </c>
      <c r="P101" s="15">
        <f t="shared" si="27"/>
        <v>3</v>
      </c>
      <c r="Q101" s="15">
        <f t="shared" si="27"/>
        <v>0</v>
      </c>
      <c r="R101" s="15">
        <f t="shared" si="27"/>
        <v>3</v>
      </c>
      <c r="S101" s="13"/>
      <c r="T101" s="13"/>
      <c r="U101" s="15">
        <f>U102</f>
        <v>0</v>
      </c>
      <c r="V101" s="15">
        <f>V102</f>
        <v>0</v>
      </c>
    </row>
    <row r="102" spans="1:22">
      <c r="A102" s="23" t="s">
        <v>93</v>
      </c>
      <c r="B102" s="48"/>
      <c r="C102" s="60">
        <v>3</v>
      </c>
      <c r="D102" s="16">
        <f>SUM(C102:C102)</f>
        <v>3</v>
      </c>
      <c r="E102" s="22"/>
      <c r="F102" s="22"/>
      <c r="G102" s="22"/>
      <c r="H102" s="22"/>
      <c r="I102" s="22"/>
      <c r="J102" s="16">
        <f t="shared" si="24"/>
        <v>3</v>
      </c>
      <c r="K102" s="16"/>
      <c r="L102" s="22"/>
      <c r="M102" s="16">
        <f t="shared" si="25"/>
        <v>3</v>
      </c>
      <c r="N102" s="22"/>
      <c r="O102" s="22"/>
      <c r="P102" s="16">
        <f t="shared" si="26"/>
        <v>3</v>
      </c>
      <c r="Q102" s="22"/>
      <c r="R102" s="15">
        <f>O102+P102+Q102</f>
        <v>3</v>
      </c>
      <c r="S102" s="13"/>
      <c r="T102" s="13"/>
      <c r="U102" s="22"/>
      <c r="V102" s="22"/>
    </row>
    <row r="103" spans="1:22">
      <c r="A103" s="27" t="s">
        <v>94</v>
      </c>
      <c r="B103" s="49">
        <v>228</v>
      </c>
      <c r="C103" s="55">
        <f>C104</f>
        <v>88.5</v>
      </c>
      <c r="D103" s="15">
        <f>D104</f>
        <v>88.5</v>
      </c>
      <c r="E103" s="15"/>
      <c r="F103" s="15">
        <f>F104</f>
        <v>0</v>
      </c>
      <c r="G103" s="15">
        <f>G104</f>
        <v>0</v>
      </c>
      <c r="H103" s="15">
        <f>H104</f>
        <v>0</v>
      </c>
      <c r="I103" s="15">
        <f>I104</f>
        <v>0</v>
      </c>
      <c r="J103" s="16">
        <f t="shared" ref="J103:J134" si="28">SUM(D103:I103)</f>
        <v>88.5</v>
      </c>
      <c r="K103" s="15"/>
      <c r="L103" s="15">
        <f t="shared" ref="L103:R103" si="29">L104</f>
        <v>0</v>
      </c>
      <c r="M103" s="15">
        <f t="shared" si="29"/>
        <v>88.5</v>
      </c>
      <c r="N103" s="15">
        <f t="shared" si="29"/>
        <v>0</v>
      </c>
      <c r="O103" s="15">
        <f t="shared" si="29"/>
        <v>0</v>
      </c>
      <c r="P103" s="15">
        <f t="shared" si="29"/>
        <v>88.5</v>
      </c>
      <c r="Q103" s="15">
        <f t="shared" si="29"/>
        <v>0</v>
      </c>
      <c r="R103" s="15">
        <f t="shared" si="29"/>
        <v>88.5</v>
      </c>
      <c r="S103" s="13"/>
      <c r="T103" s="13"/>
      <c r="U103" s="15">
        <f>U104</f>
        <v>0</v>
      </c>
      <c r="V103" s="15">
        <f>V104</f>
        <v>0</v>
      </c>
    </row>
    <row r="104" spans="1:22" ht="60">
      <c r="A104" s="28" t="s">
        <v>95</v>
      </c>
      <c r="B104" s="46"/>
      <c r="C104" s="60">
        <v>88.5</v>
      </c>
      <c r="D104" s="16">
        <f>SUM(C104:C104)</f>
        <v>88.5</v>
      </c>
      <c r="E104" s="22"/>
      <c r="F104" s="22"/>
      <c r="G104" s="22"/>
      <c r="H104" s="22"/>
      <c r="I104" s="22"/>
      <c r="J104" s="16">
        <f t="shared" si="28"/>
        <v>88.5</v>
      </c>
      <c r="K104" s="16"/>
      <c r="L104" s="22"/>
      <c r="M104" s="16">
        <f t="shared" si="25"/>
        <v>88.5</v>
      </c>
      <c r="N104" s="22"/>
      <c r="O104" s="22"/>
      <c r="P104" s="16">
        <f t="shared" si="26"/>
        <v>88.5</v>
      </c>
      <c r="Q104" s="22"/>
      <c r="R104" s="15">
        <f>O104+P104+Q104</f>
        <v>88.5</v>
      </c>
      <c r="S104" s="13"/>
      <c r="T104" s="13"/>
      <c r="U104" s="22"/>
      <c r="V104" s="22"/>
    </row>
    <row r="105" spans="1:22">
      <c r="A105" s="14" t="s">
        <v>96</v>
      </c>
      <c r="B105" s="46">
        <v>266</v>
      </c>
      <c r="C105" s="54">
        <f>C107+C106</f>
        <v>4.2</v>
      </c>
      <c r="D105" s="16">
        <f>D107+D106</f>
        <v>4.2</v>
      </c>
      <c r="E105" s="16"/>
      <c r="F105" s="16">
        <f>F107+F106</f>
        <v>0</v>
      </c>
      <c r="G105" s="16">
        <f>G107+G106</f>
        <v>0</v>
      </c>
      <c r="H105" s="16">
        <f>H107+H106</f>
        <v>0</v>
      </c>
      <c r="I105" s="16">
        <f>I107+I106</f>
        <v>0</v>
      </c>
      <c r="J105" s="16">
        <f t="shared" si="28"/>
        <v>4.2</v>
      </c>
      <c r="K105" s="16"/>
      <c r="L105" s="16">
        <f t="shared" ref="L105:Q105" si="30">L107+L106</f>
        <v>0</v>
      </c>
      <c r="M105" s="16">
        <f t="shared" si="30"/>
        <v>4.2</v>
      </c>
      <c r="N105" s="16">
        <f t="shared" si="30"/>
        <v>0</v>
      </c>
      <c r="O105" s="16">
        <f t="shared" si="30"/>
        <v>0</v>
      </c>
      <c r="P105" s="16">
        <f t="shared" si="30"/>
        <v>4.2</v>
      </c>
      <c r="Q105" s="16">
        <f t="shared" si="30"/>
        <v>0</v>
      </c>
      <c r="R105" s="15">
        <f>R107</f>
        <v>1.8</v>
      </c>
      <c r="S105" s="13"/>
      <c r="T105" s="13"/>
      <c r="U105" s="16">
        <f>U107+U106</f>
        <v>4.2</v>
      </c>
      <c r="V105" s="16">
        <f>V107+V106</f>
        <v>4.2</v>
      </c>
    </row>
    <row r="106" spans="1:22">
      <c r="A106" s="23" t="s">
        <v>97</v>
      </c>
      <c r="B106" s="46"/>
      <c r="C106" s="54">
        <v>2.4</v>
      </c>
      <c r="D106" s="16">
        <f>SUM(C106:C106)</f>
        <v>2.4</v>
      </c>
      <c r="E106" s="16"/>
      <c r="F106" s="16"/>
      <c r="G106" s="16"/>
      <c r="H106" s="16">
        <v>0</v>
      </c>
      <c r="I106" s="16"/>
      <c r="J106" s="16">
        <f t="shared" si="28"/>
        <v>2.4</v>
      </c>
      <c r="K106" s="16"/>
      <c r="L106" s="16"/>
      <c r="M106" s="16">
        <f t="shared" si="25"/>
        <v>2.4</v>
      </c>
      <c r="N106" s="16"/>
      <c r="O106" s="16"/>
      <c r="P106" s="16">
        <f t="shared" si="26"/>
        <v>2.4</v>
      </c>
      <c r="Q106" s="16"/>
      <c r="R106" s="15">
        <f>O106+P106+Q106</f>
        <v>2.4</v>
      </c>
      <c r="S106" s="13"/>
      <c r="T106" s="13"/>
      <c r="U106" s="16">
        <v>2.4</v>
      </c>
      <c r="V106" s="16">
        <v>2.4</v>
      </c>
    </row>
    <row r="107" spans="1:22">
      <c r="A107" s="21" t="s">
        <v>20</v>
      </c>
      <c r="B107" s="46"/>
      <c r="C107" s="60">
        <v>1.8</v>
      </c>
      <c r="D107" s="16">
        <f>SUM(C107:C107)</f>
        <v>1.8</v>
      </c>
      <c r="E107" s="22"/>
      <c r="F107" s="22"/>
      <c r="G107" s="22"/>
      <c r="H107" s="22"/>
      <c r="I107" s="22"/>
      <c r="J107" s="16">
        <f t="shared" si="28"/>
        <v>1.8</v>
      </c>
      <c r="K107" s="16"/>
      <c r="L107" s="22"/>
      <c r="M107" s="16">
        <f t="shared" si="25"/>
        <v>1.8</v>
      </c>
      <c r="N107" s="22"/>
      <c r="O107" s="22"/>
      <c r="P107" s="16">
        <f t="shared" si="26"/>
        <v>1.8</v>
      </c>
      <c r="Q107" s="22"/>
      <c r="R107" s="15">
        <f>O107+P107+Q107</f>
        <v>1.8</v>
      </c>
      <c r="S107" s="13"/>
      <c r="T107" s="13"/>
      <c r="U107" s="22">
        <v>1.8</v>
      </c>
      <c r="V107" s="22">
        <v>1.8</v>
      </c>
    </row>
    <row r="108" spans="1:22">
      <c r="A108" s="29" t="s">
        <v>98</v>
      </c>
      <c r="B108" s="30">
        <v>290</v>
      </c>
      <c r="C108" s="54">
        <f>SUM(C109:C115)</f>
        <v>2124.846</v>
      </c>
      <c r="D108" s="31">
        <f>SUM(D109:D115)</f>
        <v>2124.846</v>
      </c>
      <c r="E108" s="31"/>
      <c r="F108" s="31">
        <f>SUM(F109:F115)</f>
        <v>0</v>
      </c>
      <c r="G108" s="31">
        <f>SUM(G109:G115)</f>
        <v>0</v>
      </c>
      <c r="H108" s="31">
        <f>SUM(H109:H115)</f>
        <v>0</v>
      </c>
      <c r="I108" s="31">
        <f>SUM(I109:I115)</f>
        <v>0</v>
      </c>
      <c r="J108" s="16">
        <f t="shared" si="28"/>
        <v>2124.846</v>
      </c>
      <c r="K108" s="31"/>
      <c r="L108" s="31">
        <f t="shared" ref="L108:Q108" si="31">SUM(L109:L115)</f>
        <v>0</v>
      </c>
      <c r="M108" s="31">
        <f t="shared" si="31"/>
        <v>2124.846</v>
      </c>
      <c r="N108" s="31">
        <f t="shared" si="31"/>
        <v>0</v>
      </c>
      <c r="O108" s="31">
        <f t="shared" si="31"/>
        <v>0</v>
      </c>
      <c r="P108" s="31">
        <f t="shared" si="31"/>
        <v>2124.846</v>
      </c>
      <c r="Q108" s="31">
        <f t="shared" si="31"/>
        <v>0</v>
      </c>
      <c r="R108" s="12">
        <f t="shared" ref="R108:R115" si="32">P108-Q108</f>
        <v>2124.846</v>
      </c>
      <c r="S108" s="13"/>
      <c r="T108" s="13"/>
      <c r="U108" s="31">
        <f>SUM(U109:U115)</f>
        <v>2124.846</v>
      </c>
      <c r="V108" s="31">
        <f>SUM(V109:V115)</f>
        <v>2124.846</v>
      </c>
    </row>
    <row r="109" spans="1:22">
      <c r="A109" s="32" t="s">
        <v>99</v>
      </c>
      <c r="B109" s="30">
        <v>291</v>
      </c>
      <c r="C109" s="60">
        <v>1661.35</v>
      </c>
      <c r="D109" s="16">
        <f>SUM(C109:C109)</f>
        <v>1661.35</v>
      </c>
      <c r="E109" s="22"/>
      <c r="F109" s="22"/>
      <c r="G109" s="22"/>
      <c r="H109" s="22"/>
      <c r="I109" s="22"/>
      <c r="J109" s="16">
        <f t="shared" si="28"/>
        <v>1661.35</v>
      </c>
      <c r="K109" s="16"/>
      <c r="L109" s="22"/>
      <c r="M109" s="16">
        <f t="shared" ref="M109:M115" si="33">SUM(J109:L109)</f>
        <v>1661.35</v>
      </c>
      <c r="N109" s="22"/>
      <c r="O109" s="22"/>
      <c r="P109" s="16">
        <f t="shared" ref="P109:P115" si="34">SUM(M109:O109)</f>
        <v>1661.35</v>
      </c>
      <c r="Q109" s="22"/>
      <c r="R109" s="12">
        <f t="shared" si="32"/>
        <v>1661.35</v>
      </c>
      <c r="S109" s="13"/>
      <c r="T109" s="13"/>
      <c r="U109" s="60">
        <v>1661.35</v>
      </c>
      <c r="V109" s="60">
        <v>1661.35</v>
      </c>
    </row>
    <row r="110" spans="1:22">
      <c r="A110" s="32" t="s">
        <v>100</v>
      </c>
      <c r="B110" s="30">
        <v>291</v>
      </c>
      <c r="C110" s="60">
        <v>463.49599999999998</v>
      </c>
      <c r="D110" s="16">
        <f>SUM(C110:C110)</f>
        <v>463.49599999999998</v>
      </c>
      <c r="E110" s="22"/>
      <c r="F110" s="22"/>
      <c r="G110" s="22"/>
      <c r="H110" s="22"/>
      <c r="I110" s="22"/>
      <c r="J110" s="16">
        <f t="shared" si="28"/>
        <v>463.49599999999998</v>
      </c>
      <c r="K110" s="16"/>
      <c r="L110" s="22"/>
      <c r="M110" s="16">
        <f t="shared" si="33"/>
        <v>463.49599999999998</v>
      </c>
      <c r="N110" s="22"/>
      <c r="O110" s="22"/>
      <c r="P110" s="16">
        <f t="shared" si="34"/>
        <v>463.49599999999998</v>
      </c>
      <c r="Q110" s="22"/>
      <c r="R110" s="12">
        <f t="shared" si="32"/>
        <v>463.49599999999998</v>
      </c>
      <c r="S110" s="13"/>
      <c r="T110" s="13"/>
      <c r="U110" s="60">
        <v>463.49599999999998</v>
      </c>
      <c r="V110" s="60">
        <v>463.49599999999998</v>
      </c>
    </row>
    <row r="111" spans="1:22" hidden="1">
      <c r="A111" s="33" t="s">
        <v>101</v>
      </c>
      <c r="B111" s="34"/>
      <c r="C111" s="60"/>
      <c r="D111" s="16">
        <f>SUM(C111:C111)</f>
        <v>0</v>
      </c>
      <c r="E111" s="22"/>
      <c r="F111" s="22"/>
      <c r="G111" s="22"/>
      <c r="H111" s="22"/>
      <c r="I111" s="22"/>
      <c r="J111" s="16">
        <f t="shared" si="28"/>
        <v>0</v>
      </c>
      <c r="K111" s="16"/>
      <c r="L111" s="22"/>
      <c r="M111" s="16">
        <f t="shared" si="33"/>
        <v>0</v>
      </c>
      <c r="N111" s="22"/>
      <c r="O111" s="22"/>
      <c r="P111" s="16">
        <f t="shared" si="34"/>
        <v>0</v>
      </c>
      <c r="Q111" s="22"/>
      <c r="R111" s="12">
        <f t="shared" si="32"/>
        <v>0</v>
      </c>
      <c r="S111" s="13"/>
      <c r="T111" s="13"/>
      <c r="U111" s="22"/>
      <c r="V111" s="22"/>
    </row>
    <row r="112" spans="1:22" ht="17.25" hidden="1" customHeight="1">
      <c r="A112" s="32" t="s">
        <v>102</v>
      </c>
      <c r="B112" s="30">
        <v>291</v>
      </c>
      <c r="C112" s="60"/>
      <c r="D112" s="16">
        <f>SUM(C112:C112)</f>
        <v>0</v>
      </c>
      <c r="E112" s="22"/>
      <c r="F112" s="22"/>
      <c r="G112" s="22"/>
      <c r="H112" s="22"/>
      <c r="I112" s="22"/>
      <c r="J112" s="16">
        <f t="shared" si="28"/>
        <v>0</v>
      </c>
      <c r="K112" s="16"/>
      <c r="L112" s="22"/>
      <c r="M112" s="16">
        <f t="shared" si="33"/>
        <v>0</v>
      </c>
      <c r="N112" s="22"/>
      <c r="O112" s="22"/>
      <c r="P112" s="16">
        <f t="shared" si="34"/>
        <v>0</v>
      </c>
      <c r="Q112" s="22"/>
      <c r="R112" s="12">
        <f t="shared" si="32"/>
        <v>0</v>
      </c>
      <c r="S112" s="13"/>
      <c r="T112" s="13"/>
      <c r="U112" s="22"/>
      <c r="V112" s="22"/>
    </row>
    <row r="113" spans="1:22" hidden="1">
      <c r="A113" s="32" t="s">
        <v>103</v>
      </c>
      <c r="B113" s="30"/>
      <c r="C113" s="60"/>
      <c r="D113" s="16">
        <f>SUM(C113:C113)</f>
        <v>0</v>
      </c>
      <c r="E113" s="22"/>
      <c r="F113" s="22"/>
      <c r="G113" s="22"/>
      <c r="H113" s="22"/>
      <c r="I113" s="22"/>
      <c r="J113" s="16">
        <f t="shared" si="28"/>
        <v>0</v>
      </c>
      <c r="K113" s="16"/>
      <c r="L113" s="22"/>
      <c r="M113" s="16">
        <f t="shared" si="33"/>
        <v>0</v>
      </c>
      <c r="N113" s="22"/>
      <c r="O113" s="22"/>
      <c r="P113" s="16">
        <f t="shared" si="34"/>
        <v>0</v>
      </c>
      <c r="Q113" s="22"/>
      <c r="R113" s="12">
        <f t="shared" si="32"/>
        <v>0</v>
      </c>
      <c r="S113" s="13"/>
      <c r="T113" s="13"/>
      <c r="U113" s="22"/>
      <c r="V113" s="22"/>
    </row>
    <row r="114" spans="1:22" ht="18" hidden="1" customHeight="1">
      <c r="A114" s="32" t="s">
        <v>104</v>
      </c>
      <c r="B114" s="30">
        <v>295</v>
      </c>
      <c r="C114" s="60"/>
      <c r="D114" s="16">
        <f>SUM(C114:C114)</f>
        <v>0</v>
      </c>
      <c r="E114" s="22"/>
      <c r="F114" s="22"/>
      <c r="G114" s="22"/>
      <c r="H114" s="22"/>
      <c r="I114" s="22"/>
      <c r="J114" s="16">
        <f t="shared" si="28"/>
        <v>0</v>
      </c>
      <c r="K114" s="16"/>
      <c r="L114" s="22"/>
      <c r="M114" s="16">
        <f t="shared" si="33"/>
        <v>0</v>
      </c>
      <c r="N114" s="22"/>
      <c r="O114" s="22"/>
      <c r="P114" s="16">
        <f t="shared" si="34"/>
        <v>0</v>
      </c>
      <c r="Q114" s="22"/>
      <c r="R114" s="12">
        <f t="shared" si="32"/>
        <v>0</v>
      </c>
      <c r="S114" s="13"/>
      <c r="T114" s="13"/>
      <c r="U114" s="22"/>
      <c r="V114" s="22"/>
    </row>
    <row r="115" spans="1:22" hidden="1">
      <c r="A115" s="32" t="s">
        <v>105</v>
      </c>
      <c r="B115" s="35"/>
      <c r="C115" s="60"/>
      <c r="D115" s="16">
        <f>SUM(C115:C115)</f>
        <v>0</v>
      </c>
      <c r="E115" s="22"/>
      <c r="F115" s="22"/>
      <c r="G115" s="22"/>
      <c r="H115" s="22"/>
      <c r="I115" s="22"/>
      <c r="J115" s="16">
        <f t="shared" si="28"/>
        <v>0</v>
      </c>
      <c r="K115" s="16"/>
      <c r="L115" s="22"/>
      <c r="M115" s="16">
        <f t="shared" si="33"/>
        <v>0</v>
      </c>
      <c r="N115" s="22"/>
      <c r="O115" s="22"/>
      <c r="P115" s="16">
        <f t="shared" si="34"/>
        <v>0</v>
      </c>
      <c r="Q115" s="22"/>
      <c r="R115" s="12">
        <f t="shared" si="32"/>
        <v>0</v>
      </c>
      <c r="S115" s="13"/>
      <c r="T115" s="13"/>
      <c r="U115" s="22"/>
      <c r="V115" s="22"/>
    </row>
    <row r="116" spans="1:22">
      <c r="A116" s="14" t="s">
        <v>106</v>
      </c>
      <c r="B116" s="46">
        <v>300</v>
      </c>
      <c r="C116" s="55">
        <f>C117+C139+C155+C157</f>
        <v>2</v>
      </c>
      <c r="D116" s="15">
        <f>D117+D139+D155+D157</f>
        <v>2</v>
      </c>
      <c r="E116" s="15"/>
      <c r="F116" s="15">
        <f>F117+F139+F155+F157</f>
        <v>0</v>
      </c>
      <c r="G116" s="15">
        <f>G117+G139+G155+G157</f>
        <v>0</v>
      </c>
      <c r="H116" s="15">
        <f>H117+H139+H155+H157</f>
        <v>0</v>
      </c>
      <c r="I116" s="15">
        <f>I117+I139+I155+I157</f>
        <v>0</v>
      </c>
      <c r="J116" s="16">
        <f t="shared" si="28"/>
        <v>2</v>
      </c>
      <c r="K116" s="15"/>
      <c r="L116" s="15">
        <f t="shared" ref="L116:R116" si="35">L117+L139+L155+L157</f>
        <v>0</v>
      </c>
      <c r="M116" s="15">
        <f t="shared" si="35"/>
        <v>2</v>
      </c>
      <c r="N116" s="15">
        <f t="shared" si="35"/>
        <v>0</v>
      </c>
      <c r="O116" s="15">
        <f t="shared" si="35"/>
        <v>0</v>
      </c>
      <c r="P116" s="15">
        <f t="shared" si="35"/>
        <v>2</v>
      </c>
      <c r="Q116" s="15">
        <f t="shared" si="35"/>
        <v>0</v>
      </c>
      <c r="R116" s="15">
        <f t="shared" si="35"/>
        <v>2</v>
      </c>
      <c r="S116" s="13"/>
      <c r="T116" s="13"/>
      <c r="U116" s="15">
        <f>U117+U139+U155+U157</f>
        <v>0</v>
      </c>
      <c r="V116" s="15">
        <f>V117+V139+V155+V157</f>
        <v>0</v>
      </c>
    </row>
    <row r="117" spans="1:22">
      <c r="A117" s="14" t="s">
        <v>107</v>
      </c>
      <c r="B117" s="46">
        <v>310</v>
      </c>
      <c r="C117" s="54">
        <f>C118+C119+C120+C121+C122+C123+C124+C125+C126+C127+C128+C129+C130+C131+C132+C133+C134+C135+C136+C138</f>
        <v>0</v>
      </c>
      <c r="D117" s="16">
        <f>D118+D119+D120+D121+D122+D123+D124+D125+D126+D127+D128+D129+D130+D131+D132+D133+D134+D135+D136+D138</f>
        <v>0</v>
      </c>
      <c r="E117" s="16"/>
      <c r="F117" s="16">
        <f>F118+F119+F120+F121+F122+F123+F124+F125+F126+F127+F128+F129+F130+F131+F132+F133+F134+F135+F136+F138</f>
        <v>0</v>
      </c>
      <c r="G117" s="16">
        <f>G118+G119+G120+G121+G122+G123+G124+G125+G126+G127+G128+G129+G130+G131+G132+G133+G134+G135+G136+G138</f>
        <v>0</v>
      </c>
      <c r="H117" s="16">
        <f>H118+H119+H120+H121+H122+H123+H124+H125+H126+H127+H128+H129+H130+H131+H132+H133+H134+H135+H136+H138</f>
        <v>0</v>
      </c>
      <c r="I117" s="16">
        <f>I118+I119+I120+I121+I122+I123+I124+I125+I126+I127+I128+I129+I130+I131+I132+I133+I134+I135+I136+I138</f>
        <v>0</v>
      </c>
      <c r="J117" s="16">
        <f t="shared" si="28"/>
        <v>0</v>
      </c>
      <c r="K117" s="16"/>
      <c r="L117" s="16">
        <f t="shared" ref="L117:Q117" si="36">L118+L119+L120+L121+L122+L123+L124+L125+L126+L127+L128+L129+L130+L131+L132+L133+L134+L135+L136+L138</f>
        <v>0</v>
      </c>
      <c r="M117" s="16">
        <f t="shared" si="36"/>
        <v>0</v>
      </c>
      <c r="N117" s="16">
        <f t="shared" si="36"/>
        <v>0</v>
      </c>
      <c r="O117" s="16">
        <f t="shared" si="36"/>
        <v>0</v>
      </c>
      <c r="P117" s="16">
        <f t="shared" si="36"/>
        <v>0</v>
      </c>
      <c r="Q117" s="16">
        <f t="shared" si="36"/>
        <v>0</v>
      </c>
      <c r="R117" s="12">
        <f t="shared" ref="R117:R154" si="37">P117-Q117</f>
        <v>0</v>
      </c>
      <c r="S117" s="13"/>
      <c r="T117" s="13"/>
      <c r="U117" s="16">
        <f>U118+U119+U120+U121+U122+U123+U124+U125+U126+U127+U128+U129+U130+U131+U132+U133+U134+U135+U136+U138</f>
        <v>0</v>
      </c>
      <c r="V117" s="16">
        <f>V118+V119+V120+V121+V122+V123+V124+V125+V126+V127+V128+V129+V130+V131+V132+V133+V134+V135+V136+V138</f>
        <v>0</v>
      </c>
    </row>
    <row r="118" spans="1:22">
      <c r="A118" s="23" t="s">
        <v>108</v>
      </c>
      <c r="B118" s="46"/>
      <c r="C118" s="60"/>
      <c r="D118" s="16">
        <f>SUM(C118:C118)</f>
        <v>0</v>
      </c>
      <c r="E118" s="22"/>
      <c r="F118" s="22"/>
      <c r="G118" s="22"/>
      <c r="H118" s="22"/>
      <c r="I118" s="22"/>
      <c r="J118" s="16">
        <f t="shared" si="28"/>
        <v>0</v>
      </c>
      <c r="K118" s="16"/>
      <c r="L118" s="22"/>
      <c r="M118" s="16">
        <f t="shared" ref="M118:M138" si="38">SUM(J118:L118)</f>
        <v>0</v>
      </c>
      <c r="N118" s="22"/>
      <c r="O118" s="22"/>
      <c r="P118" s="16">
        <f t="shared" ref="P118:P138" si="39">SUM(M118:O118)</f>
        <v>0</v>
      </c>
      <c r="Q118" s="22"/>
      <c r="R118" s="12">
        <f t="shared" si="37"/>
        <v>0</v>
      </c>
      <c r="S118" s="13"/>
      <c r="T118" s="13"/>
      <c r="U118" s="22"/>
      <c r="V118" s="22"/>
    </row>
    <row r="119" spans="1:22">
      <c r="A119" s="23" t="s">
        <v>109</v>
      </c>
      <c r="B119" s="46"/>
      <c r="C119" s="60"/>
      <c r="D119" s="16">
        <f>SUM(C119:C119)</f>
        <v>0</v>
      </c>
      <c r="E119" s="22"/>
      <c r="F119" s="22"/>
      <c r="G119" s="22"/>
      <c r="H119" s="22"/>
      <c r="I119" s="22"/>
      <c r="J119" s="16">
        <f t="shared" si="28"/>
        <v>0</v>
      </c>
      <c r="K119" s="16"/>
      <c r="L119" s="22"/>
      <c r="M119" s="16">
        <f t="shared" si="38"/>
        <v>0</v>
      </c>
      <c r="N119" s="22"/>
      <c r="O119" s="22"/>
      <c r="P119" s="16">
        <f t="shared" si="39"/>
        <v>0</v>
      </c>
      <c r="Q119" s="22"/>
      <c r="R119" s="12">
        <f t="shared" si="37"/>
        <v>0</v>
      </c>
      <c r="S119" s="13"/>
      <c r="T119" s="13"/>
      <c r="U119" s="22"/>
      <c r="V119" s="22"/>
    </row>
    <row r="120" spans="1:22">
      <c r="A120" s="23" t="s">
        <v>161</v>
      </c>
      <c r="B120" s="46"/>
      <c r="C120" s="60"/>
      <c r="D120" s="16">
        <f>SUM(C120:C120)</f>
        <v>0</v>
      </c>
      <c r="E120" s="22"/>
      <c r="F120" s="22"/>
      <c r="G120" s="22"/>
      <c r="H120" s="22"/>
      <c r="I120" s="22"/>
      <c r="J120" s="16">
        <f t="shared" si="28"/>
        <v>0</v>
      </c>
      <c r="K120" s="16"/>
      <c r="L120" s="22"/>
      <c r="M120" s="16">
        <f t="shared" si="38"/>
        <v>0</v>
      </c>
      <c r="N120" s="22"/>
      <c r="O120" s="22"/>
      <c r="P120" s="16">
        <f t="shared" si="39"/>
        <v>0</v>
      </c>
      <c r="Q120" s="22"/>
      <c r="R120" s="12">
        <f t="shared" si="37"/>
        <v>0</v>
      </c>
      <c r="S120" s="13"/>
      <c r="T120" s="13"/>
      <c r="U120" s="22"/>
      <c r="V120" s="22"/>
    </row>
    <row r="121" spans="1:22" ht="18" customHeight="1">
      <c r="A121" s="23" t="s">
        <v>110</v>
      </c>
      <c r="B121" s="46"/>
      <c r="C121" s="60"/>
      <c r="D121" s="16">
        <f>SUM(C121:C121)</f>
        <v>0</v>
      </c>
      <c r="E121" s="22"/>
      <c r="F121" s="22"/>
      <c r="G121" s="22"/>
      <c r="H121" s="22"/>
      <c r="I121" s="22"/>
      <c r="J121" s="16">
        <f t="shared" si="28"/>
        <v>0</v>
      </c>
      <c r="K121" s="16"/>
      <c r="L121" s="22"/>
      <c r="M121" s="16">
        <f t="shared" si="38"/>
        <v>0</v>
      </c>
      <c r="N121" s="22"/>
      <c r="O121" s="22"/>
      <c r="P121" s="16">
        <f t="shared" si="39"/>
        <v>0</v>
      </c>
      <c r="Q121" s="22"/>
      <c r="R121" s="12">
        <f t="shared" si="37"/>
        <v>0</v>
      </c>
      <c r="S121" s="13"/>
      <c r="T121" s="13"/>
      <c r="U121" s="22"/>
      <c r="V121" s="22"/>
    </row>
    <row r="122" spans="1:22">
      <c r="A122" s="23" t="s">
        <v>111</v>
      </c>
      <c r="B122" s="46"/>
      <c r="C122" s="60"/>
      <c r="D122" s="16">
        <f>SUM(C122:C122)</f>
        <v>0</v>
      </c>
      <c r="E122" s="22"/>
      <c r="F122" s="22"/>
      <c r="G122" s="22"/>
      <c r="H122" s="22"/>
      <c r="I122" s="22"/>
      <c r="J122" s="16">
        <f t="shared" si="28"/>
        <v>0</v>
      </c>
      <c r="K122" s="16"/>
      <c r="L122" s="22"/>
      <c r="M122" s="16">
        <f t="shared" si="38"/>
        <v>0</v>
      </c>
      <c r="N122" s="22"/>
      <c r="O122" s="22"/>
      <c r="P122" s="16">
        <f t="shared" si="39"/>
        <v>0</v>
      </c>
      <c r="Q122" s="22"/>
      <c r="R122" s="12">
        <f t="shared" si="37"/>
        <v>0</v>
      </c>
      <c r="S122" s="13"/>
      <c r="T122" s="13"/>
      <c r="U122" s="22"/>
      <c r="V122" s="22"/>
    </row>
    <row r="123" spans="1:22" ht="18" customHeight="1">
      <c r="A123" s="23" t="s">
        <v>112</v>
      </c>
      <c r="B123" s="46"/>
      <c r="C123" s="60"/>
      <c r="D123" s="16">
        <f>SUM(C123:C123)</f>
        <v>0</v>
      </c>
      <c r="E123" s="22"/>
      <c r="F123" s="22"/>
      <c r="G123" s="22"/>
      <c r="H123" s="22"/>
      <c r="I123" s="22"/>
      <c r="J123" s="16">
        <f t="shared" si="28"/>
        <v>0</v>
      </c>
      <c r="K123" s="16"/>
      <c r="L123" s="22"/>
      <c r="M123" s="16">
        <f t="shared" si="38"/>
        <v>0</v>
      </c>
      <c r="N123" s="22"/>
      <c r="O123" s="22"/>
      <c r="P123" s="16">
        <f t="shared" si="39"/>
        <v>0</v>
      </c>
      <c r="Q123" s="22"/>
      <c r="R123" s="12">
        <f t="shared" si="37"/>
        <v>0</v>
      </c>
      <c r="S123" s="13"/>
      <c r="T123" s="13"/>
      <c r="U123" s="22"/>
      <c r="V123" s="22"/>
    </row>
    <row r="124" spans="1:22">
      <c r="A124" s="23" t="s">
        <v>113</v>
      </c>
      <c r="B124" s="46"/>
      <c r="C124" s="60"/>
      <c r="D124" s="16">
        <f>SUM(C124:C124)</f>
        <v>0</v>
      </c>
      <c r="E124" s="22"/>
      <c r="F124" s="22"/>
      <c r="G124" s="22"/>
      <c r="H124" s="22"/>
      <c r="I124" s="22"/>
      <c r="J124" s="16">
        <f t="shared" si="28"/>
        <v>0</v>
      </c>
      <c r="K124" s="16"/>
      <c r="L124" s="22"/>
      <c r="M124" s="16">
        <f t="shared" si="38"/>
        <v>0</v>
      </c>
      <c r="N124" s="22"/>
      <c r="O124" s="22"/>
      <c r="P124" s="16">
        <f t="shared" si="39"/>
        <v>0</v>
      </c>
      <c r="Q124" s="22"/>
      <c r="R124" s="12">
        <f t="shared" si="37"/>
        <v>0</v>
      </c>
      <c r="S124" s="13"/>
      <c r="T124" s="13"/>
      <c r="U124" s="22"/>
      <c r="V124" s="22"/>
    </row>
    <row r="125" spans="1:22">
      <c r="A125" s="23" t="s">
        <v>114</v>
      </c>
      <c r="B125" s="46"/>
      <c r="C125" s="60"/>
      <c r="D125" s="16">
        <f>SUM(C125:C125)</f>
        <v>0</v>
      </c>
      <c r="E125" s="22"/>
      <c r="F125" s="22"/>
      <c r="G125" s="22"/>
      <c r="H125" s="22"/>
      <c r="I125" s="22"/>
      <c r="J125" s="16">
        <f t="shared" si="28"/>
        <v>0</v>
      </c>
      <c r="K125" s="16"/>
      <c r="L125" s="22"/>
      <c r="M125" s="16">
        <f t="shared" si="38"/>
        <v>0</v>
      </c>
      <c r="N125" s="22"/>
      <c r="O125" s="22"/>
      <c r="P125" s="16">
        <f t="shared" si="39"/>
        <v>0</v>
      </c>
      <c r="Q125" s="22"/>
      <c r="R125" s="12">
        <f t="shared" si="37"/>
        <v>0</v>
      </c>
      <c r="S125" s="13"/>
      <c r="T125" s="13"/>
      <c r="U125" s="22"/>
      <c r="V125" s="22"/>
    </row>
    <row r="126" spans="1:22">
      <c r="A126" s="36" t="s">
        <v>115</v>
      </c>
      <c r="B126" s="46"/>
      <c r="C126" s="60"/>
      <c r="D126" s="16">
        <f>SUM(C126:C126)</f>
        <v>0</v>
      </c>
      <c r="E126" s="22"/>
      <c r="F126" s="22"/>
      <c r="G126" s="22"/>
      <c r="H126" s="22"/>
      <c r="I126" s="22"/>
      <c r="J126" s="16">
        <f t="shared" si="28"/>
        <v>0</v>
      </c>
      <c r="K126" s="16"/>
      <c r="L126" s="22"/>
      <c r="M126" s="16">
        <f t="shared" si="38"/>
        <v>0</v>
      </c>
      <c r="N126" s="22"/>
      <c r="O126" s="22"/>
      <c r="P126" s="16">
        <f t="shared" si="39"/>
        <v>0</v>
      </c>
      <c r="Q126" s="22"/>
      <c r="R126" s="12">
        <f t="shared" si="37"/>
        <v>0</v>
      </c>
      <c r="S126" s="13"/>
      <c r="T126" s="13"/>
      <c r="U126" s="22"/>
      <c r="V126" s="22"/>
    </row>
    <row r="127" spans="1:22">
      <c r="A127" s="36" t="s">
        <v>116</v>
      </c>
      <c r="B127" s="46"/>
      <c r="C127" s="60"/>
      <c r="D127" s="16">
        <f>SUM(C127:C127)</f>
        <v>0</v>
      </c>
      <c r="E127" s="22"/>
      <c r="F127" s="22"/>
      <c r="G127" s="22"/>
      <c r="H127" s="22"/>
      <c r="I127" s="22"/>
      <c r="J127" s="16">
        <f t="shared" si="28"/>
        <v>0</v>
      </c>
      <c r="K127" s="16"/>
      <c r="L127" s="22"/>
      <c r="M127" s="16">
        <f t="shared" si="38"/>
        <v>0</v>
      </c>
      <c r="N127" s="22"/>
      <c r="O127" s="22"/>
      <c r="P127" s="16">
        <f t="shared" si="39"/>
        <v>0</v>
      </c>
      <c r="Q127" s="22"/>
      <c r="R127" s="12">
        <f t="shared" si="37"/>
        <v>0</v>
      </c>
      <c r="S127" s="13"/>
      <c r="T127" s="13"/>
      <c r="U127" s="22"/>
      <c r="V127" s="22"/>
    </row>
    <row r="128" spans="1:22">
      <c r="A128" s="23" t="s">
        <v>117</v>
      </c>
      <c r="B128" s="46"/>
      <c r="C128" s="60"/>
      <c r="D128" s="16">
        <f>SUM(C128:C128)</f>
        <v>0</v>
      </c>
      <c r="E128" s="22"/>
      <c r="F128" s="22"/>
      <c r="G128" s="22"/>
      <c r="H128" s="22"/>
      <c r="I128" s="22"/>
      <c r="J128" s="16">
        <f t="shared" si="28"/>
        <v>0</v>
      </c>
      <c r="K128" s="16"/>
      <c r="L128" s="22"/>
      <c r="M128" s="16">
        <f t="shared" si="38"/>
        <v>0</v>
      </c>
      <c r="N128" s="22"/>
      <c r="O128" s="22"/>
      <c r="P128" s="16">
        <f t="shared" si="39"/>
        <v>0</v>
      </c>
      <c r="Q128" s="22"/>
      <c r="R128" s="12">
        <f t="shared" si="37"/>
        <v>0</v>
      </c>
      <c r="S128" s="13"/>
      <c r="T128" s="13"/>
      <c r="U128" s="22"/>
      <c r="V128" s="22"/>
    </row>
    <row r="129" spans="1:22">
      <c r="A129" s="23" t="s">
        <v>118</v>
      </c>
      <c r="B129" s="46"/>
      <c r="C129" s="60"/>
      <c r="D129" s="16">
        <f>SUM(C129:C129)</f>
        <v>0</v>
      </c>
      <c r="E129" s="22"/>
      <c r="F129" s="22"/>
      <c r="G129" s="22"/>
      <c r="H129" s="22"/>
      <c r="I129" s="22"/>
      <c r="J129" s="16">
        <f t="shared" si="28"/>
        <v>0</v>
      </c>
      <c r="K129" s="16"/>
      <c r="L129" s="22"/>
      <c r="M129" s="16">
        <f t="shared" si="38"/>
        <v>0</v>
      </c>
      <c r="N129" s="22"/>
      <c r="O129" s="22"/>
      <c r="P129" s="16">
        <f t="shared" si="39"/>
        <v>0</v>
      </c>
      <c r="Q129" s="22"/>
      <c r="R129" s="12">
        <f t="shared" si="37"/>
        <v>0</v>
      </c>
      <c r="S129" s="13"/>
      <c r="T129" s="13"/>
      <c r="U129" s="22"/>
      <c r="V129" s="22"/>
    </row>
    <row r="130" spans="1:22">
      <c r="A130" s="23" t="s">
        <v>119</v>
      </c>
      <c r="B130" s="46"/>
      <c r="C130" s="60"/>
      <c r="D130" s="16">
        <f>SUM(C130:C130)</f>
        <v>0</v>
      </c>
      <c r="E130" s="22"/>
      <c r="F130" s="22"/>
      <c r="G130" s="22"/>
      <c r="H130" s="22"/>
      <c r="I130" s="22"/>
      <c r="J130" s="16">
        <f t="shared" si="28"/>
        <v>0</v>
      </c>
      <c r="K130" s="16"/>
      <c r="L130" s="22"/>
      <c r="M130" s="16">
        <f t="shared" si="38"/>
        <v>0</v>
      </c>
      <c r="N130" s="22"/>
      <c r="O130" s="22"/>
      <c r="P130" s="16">
        <f t="shared" si="39"/>
        <v>0</v>
      </c>
      <c r="Q130" s="22"/>
      <c r="R130" s="12">
        <f t="shared" si="37"/>
        <v>0</v>
      </c>
      <c r="S130" s="13"/>
      <c r="T130" s="13"/>
      <c r="U130" s="22"/>
      <c r="V130" s="22"/>
    </row>
    <row r="131" spans="1:22">
      <c r="A131" s="23" t="s">
        <v>120</v>
      </c>
      <c r="B131" s="46"/>
      <c r="C131" s="60"/>
      <c r="D131" s="16">
        <f>SUM(C131:C131)</f>
        <v>0</v>
      </c>
      <c r="E131" s="22"/>
      <c r="F131" s="22"/>
      <c r="G131" s="22"/>
      <c r="H131" s="22"/>
      <c r="I131" s="22"/>
      <c r="J131" s="16">
        <f t="shared" si="28"/>
        <v>0</v>
      </c>
      <c r="K131" s="16"/>
      <c r="L131" s="22"/>
      <c r="M131" s="16">
        <f t="shared" si="38"/>
        <v>0</v>
      </c>
      <c r="N131" s="22"/>
      <c r="O131" s="22"/>
      <c r="P131" s="16">
        <f t="shared" si="39"/>
        <v>0</v>
      </c>
      <c r="Q131" s="22"/>
      <c r="R131" s="12">
        <f t="shared" si="37"/>
        <v>0</v>
      </c>
      <c r="S131" s="13"/>
      <c r="T131" s="13"/>
      <c r="U131" s="22"/>
      <c r="V131" s="22"/>
    </row>
    <row r="132" spans="1:22">
      <c r="A132" s="23" t="s">
        <v>121</v>
      </c>
      <c r="B132" s="46"/>
      <c r="C132" s="60"/>
      <c r="D132" s="16">
        <f>SUM(C132:C132)</f>
        <v>0</v>
      </c>
      <c r="E132" s="22"/>
      <c r="F132" s="22"/>
      <c r="G132" s="22"/>
      <c r="H132" s="22"/>
      <c r="I132" s="22"/>
      <c r="J132" s="16">
        <f t="shared" si="28"/>
        <v>0</v>
      </c>
      <c r="K132" s="16"/>
      <c r="L132" s="22"/>
      <c r="M132" s="16">
        <f t="shared" si="38"/>
        <v>0</v>
      </c>
      <c r="N132" s="22"/>
      <c r="O132" s="22"/>
      <c r="P132" s="16">
        <f t="shared" si="39"/>
        <v>0</v>
      </c>
      <c r="Q132" s="22"/>
      <c r="R132" s="12">
        <f t="shared" si="37"/>
        <v>0</v>
      </c>
      <c r="S132" s="13"/>
      <c r="T132" s="13"/>
      <c r="U132" s="22"/>
      <c r="V132" s="22"/>
    </row>
    <row r="133" spans="1:22">
      <c r="A133" s="23" t="s">
        <v>122</v>
      </c>
      <c r="B133" s="46"/>
      <c r="C133" s="60"/>
      <c r="D133" s="16">
        <f>SUM(C133:C133)</f>
        <v>0</v>
      </c>
      <c r="E133" s="22"/>
      <c r="F133" s="22"/>
      <c r="G133" s="22"/>
      <c r="H133" s="22"/>
      <c r="I133" s="22"/>
      <c r="J133" s="16">
        <f t="shared" si="28"/>
        <v>0</v>
      </c>
      <c r="K133" s="16"/>
      <c r="L133" s="22"/>
      <c r="M133" s="16">
        <f t="shared" si="38"/>
        <v>0</v>
      </c>
      <c r="N133" s="22"/>
      <c r="O133" s="22"/>
      <c r="P133" s="16">
        <f t="shared" si="39"/>
        <v>0</v>
      </c>
      <c r="Q133" s="22"/>
      <c r="R133" s="12">
        <f t="shared" si="37"/>
        <v>0</v>
      </c>
      <c r="S133" s="13"/>
      <c r="T133" s="13"/>
      <c r="U133" s="22"/>
      <c r="V133" s="22"/>
    </row>
    <row r="134" spans="1:22">
      <c r="A134" s="23" t="s">
        <v>123</v>
      </c>
      <c r="B134" s="46"/>
      <c r="C134" s="60"/>
      <c r="D134" s="16">
        <f>SUM(C134:C134)</f>
        <v>0</v>
      </c>
      <c r="E134" s="22"/>
      <c r="F134" s="22"/>
      <c r="G134" s="22"/>
      <c r="H134" s="22"/>
      <c r="I134" s="22"/>
      <c r="J134" s="16">
        <f t="shared" si="28"/>
        <v>0</v>
      </c>
      <c r="K134" s="16"/>
      <c r="L134" s="22"/>
      <c r="M134" s="16">
        <f t="shared" si="38"/>
        <v>0</v>
      </c>
      <c r="N134" s="22"/>
      <c r="O134" s="22"/>
      <c r="P134" s="16">
        <f t="shared" si="39"/>
        <v>0</v>
      </c>
      <c r="Q134" s="22"/>
      <c r="R134" s="12">
        <f t="shared" si="37"/>
        <v>0</v>
      </c>
      <c r="S134" s="13"/>
      <c r="T134" s="13"/>
      <c r="U134" s="22"/>
      <c r="V134" s="22"/>
    </row>
    <row r="135" spans="1:22">
      <c r="A135" s="23" t="s">
        <v>124</v>
      </c>
      <c r="B135" s="46"/>
      <c r="C135" s="60"/>
      <c r="D135" s="16">
        <f>SUM(C135:C135)</f>
        <v>0</v>
      </c>
      <c r="E135" s="22"/>
      <c r="F135" s="22"/>
      <c r="G135" s="22"/>
      <c r="H135" s="22"/>
      <c r="I135" s="22"/>
      <c r="J135" s="16">
        <f t="shared" ref="J135:J159" si="40">SUM(D135:I135)</f>
        <v>0</v>
      </c>
      <c r="K135" s="16"/>
      <c r="L135" s="22"/>
      <c r="M135" s="16">
        <f t="shared" si="38"/>
        <v>0</v>
      </c>
      <c r="N135" s="22"/>
      <c r="O135" s="22"/>
      <c r="P135" s="16">
        <f t="shared" si="39"/>
        <v>0</v>
      </c>
      <c r="Q135" s="22"/>
      <c r="R135" s="12">
        <f t="shared" si="37"/>
        <v>0</v>
      </c>
      <c r="S135" s="13"/>
      <c r="T135" s="13"/>
      <c r="U135" s="22"/>
      <c r="V135" s="22"/>
    </row>
    <row r="136" spans="1:22">
      <c r="A136" s="23" t="s">
        <v>125</v>
      </c>
      <c r="B136" s="46"/>
      <c r="C136" s="60"/>
      <c r="D136" s="16">
        <f>SUM(C136:C136)</f>
        <v>0</v>
      </c>
      <c r="E136" s="22"/>
      <c r="F136" s="22"/>
      <c r="G136" s="22"/>
      <c r="H136" s="22"/>
      <c r="I136" s="22"/>
      <c r="J136" s="16">
        <f t="shared" si="40"/>
        <v>0</v>
      </c>
      <c r="K136" s="16"/>
      <c r="L136" s="22"/>
      <c r="M136" s="16">
        <f t="shared" si="38"/>
        <v>0</v>
      </c>
      <c r="N136" s="22"/>
      <c r="O136" s="22"/>
      <c r="P136" s="16">
        <f t="shared" si="39"/>
        <v>0</v>
      </c>
      <c r="Q136" s="22"/>
      <c r="R136" s="12">
        <f t="shared" si="37"/>
        <v>0</v>
      </c>
      <c r="S136" s="13"/>
      <c r="T136" s="13"/>
      <c r="U136" s="22"/>
      <c r="V136" s="22"/>
    </row>
    <row r="137" spans="1:22">
      <c r="A137" s="23" t="s">
        <v>155</v>
      </c>
      <c r="B137" s="46"/>
      <c r="C137" s="60"/>
      <c r="D137" s="16">
        <f>SUM(C137:C137)</f>
        <v>0</v>
      </c>
      <c r="E137" s="22"/>
      <c r="F137" s="22"/>
      <c r="G137" s="22"/>
      <c r="H137" s="22"/>
      <c r="I137" s="22"/>
      <c r="J137" s="16">
        <f t="shared" si="40"/>
        <v>0</v>
      </c>
      <c r="K137" s="16"/>
      <c r="L137" s="22"/>
      <c r="M137" s="16">
        <f t="shared" si="38"/>
        <v>0</v>
      </c>
      <c r="N137" s="22"/>
      <c r="O137" s="22"/>
      <c r="P137" s="16">
        <f t="shared" si="39"/>
        <v>0</v>
      </c>
      <c r="Q137" s="22"/>
      <c r="R137" s="12">
        <f t="shared" si="37"/>
        <v>0</v>
      </c>
      <c r="S137" s="13"/>
      <c r="T137" s="13"/>
      <c r="U137" s="22"/>
      <c r="V137" s="22"/>
    </row>
    <row r="138" spans="1:22">
      <c r="A138" s="36" t="s">
        <v>126</v>
      </c>
      <c r="B138" s="46"/>
      <c r="C138" s="60"/>
      <c r="D138" s="16">
        <f>SUM(C138:C138)</f>
        <v>0</v>
      </c>
      <c r="E138" s="22"/>
      <c r="F138" s="22"/>
      <c r="G138" s="22"/>
      <c r="H138" s="22"/>
      <c r="I138" s="22"/>
      <c r="J138" s="16">
        <f t="shared" si="40"/>
        <v>0</v>
      </c>
      <c r="K138" s="16"/>
      <c r="L138" s="22"/>
      <c r="M138" s="16">
        <f t="shared" si="38"/>
        <v>0</v>
      </c>
      <c r="N138" s="22"/>
      <c r="O138" s="22"/>
      <c r="P138" s="16">
        <f t="shared" si="39"/>
        <v>0</v>
      </c>
      <c r="Q138" s="22"/>
      <c r="R138" s="12">
        <f t="shared" si="37"/>
        <v>0</v>
      </c>
      <c r="S138" s="13"/>
      <c r="T138" s="13"/>
      <c r="U138" s="22"/>
      <c r="V138" s="22"/>
    </row>
    <row r="139" spans="1:22">
      <c r="A139" s="14" t="s">
        <v>127</v>
      </c>
      <c r="B139" s="46">
        <v>340</v>
      </c>
      <c r="C139" s="54">
        <f>SUM(C140:C147)</f>
        <v>2</v>
      </c>
      <c r="D139" s="16">
        <f>SUM(D140:D147)</f>
        <v>2</v>
      </c>
      <c r="E139" s="16"/>
      <c r="F139" s="16">
        <f>SUM(F140:F147)</f>
        <v>0</v>
      </c>
      <c r="G139" s="16">
        <f>SUM(G140:G147)</f>
        <v>0</v>
      </c>
      <c r="H139" s="16">
        <f>SUM(H140:H147)</f>
        <v>0</v>
      </c>
      <c r="I139" s="16">
        <f>SUM(I140:I147)</f>
        <v>0</v>
      </c>
      <c r="J139" s="16">
        <f t="shared" si="40"/>
        <v>2</v>
      </c>
      <c r="K139" s="16"/>
      <c r="L139" s="16">
        <f t="shared" ref="L139:Q139" si="41">SUM(L140:L147)</f>
        <v>0</v>
      </c>
      <c r="M139" s="16">
        <f t="shared" si="41"/>
        <v>2</v>
      </c>
      <c r="N139" s="16">
        <f t="shared" si="41"/>
        <v>0</v>
      </c>
      <c r="O139" s="16">
        <f t="shared" si="41"/>
        <v>0</v>
      </c>
      <c r="P139" s="16">
        <f t="shared" si="41"/>
        <v>2</v>
      </c>
      <c r="Q139" s="16">
        <f t="shared" si="41"/>
        <v>0</v>
      </c>
      <c r="R139" s="12">
        <f t="shared" si="37"/>
        <v>2</v>
      </c>
      <c r="S139" s="13"/>
      <c r="T139" s="13"/>
      <c r="U139" s="16">
        <f>SUM(U140:U147)</f>
        <v>0</v>
      </c>
      <c r="V139" s="16">
        <f>SUM(V140:V147)</f>
        <v>0</v>
      </c>
    </row>
    <row r="140" spans="1:22">
      <c r="A140" s="23" t="s">
        <v>128</v>
      </c>
      <c r="B140" s="46">
        <v>346</v>
      </c>
      <c r="C140" s="60"/>
      <c r="D140" s="16">
        <f>SUM(C140:C140)</f>
        <v>0</v>
      </c>
      <c r="E140" s="22"/>
      <c r="F140" s="22"/>
      <c r="G140" s="22"/>
      <c r="H140" s="22"/>
      <c r="I140" s="22"/>
      <c r="J140" s="16">
        <f t="shared" si="40"/>
        <v>0</v>
      </c>
      <c r="K140" s="16"/>
      <c r="L140" s="22"/>
      <c r="M140" s="16">
        <f t="shared" ref="M140:M146" si="42">SUM(J140:L140)</f>
        <v>0</v>
      </c>
      <c r="N140" s="22"/>
      <c r="O140" s="22"/>
      <c r="P140" s="16">
        <f t="shared" ref="P140:P146" si="43">SUM(M140:O140)</f>
        <v>0</v>
      </c>
      <c r="Q140" s="22"/>
      <c r="R140" s="12">
        <f t="shared" si="37"/>
        <v>0</v>
      </c>
      <c r="S140" s="13"/>
      <c r="T140" s="13"/>
      <c r="U140" s="22"/>
      <c r="V140" s="22"/>
    </row>
    <row r="141" spans="1:22">
      <c r="A141" s="23" t="s">
        <v>129</v>
      </c>
      <c r="B141" s="46">
        <v>344</v>
      </c>
      <c r="C141" s="60"/>
      <c r="D141" s="16">
        <f>SUM(C141:C141)</f>
        <v>0</v>
      </c>
      <c r="E141" s="22"/>
      <c r="F141" s="22"/>
      <c r="G141" s="22"/>
      <c r="H141" s="22"/>
      <c r="I141" s="22"/>
      <c r="J141" s="16">
        <f t="shared" si="40"/>
        <v>0</v>
      </c>
      <c r="K141" s="16"/>
      <c r="L141" s="22"/>
      <c r="M141" s="16">
        <f t="shared" si="42"/>
        <v>0</v>
      </c>
      <c r="N141" s="22"/>
      <c r="O141" s="22"/>
      <c r="P141" s="16">
        <f t="shared" si="43"/>
        <v>0</v>
      </c>
      <c r="Q141" s="22"/>
      <c r="R141" s="12">
        <f t="shared" si="37"/>
        <v>0</v>
      </c>
      <c r="S141" s="13"/>
      <c r="T141" s="13"/>
      <c r="U141" s="22"/>
      <c r="V141" s="22"/>
    </row>
    <row r="142" spans="1:22">
      <c r="A142" s="23" t="s">
        <v>130</v>
      </c>
      <c r="B142" s="46">
        <v>346</v>
      </c>
      <c r="C142" s="60"/>
      <c r="D142" s="16">
        <f>SUM(C142:C142)</f>
        <v>0</v>
      </c>
      <c r="E142" s="22"/>
      <c r="F142" s="22"/>
      <c r="G142" s="22"/>
      <c r="H142" s="22"/>
      <c r="I142" s="22"/>
      <c r="J142" s="16">
        <f t="shared" si="40"/>
        <v>0</v>
      </c>
      <c r="K142" s="16"/>
      <c r="L142" s="22"/>
      <c r="M142" s="16">
        <f t="shared" si="42"/>
        <v>0</v>
      </c>
      <c r="N142" s="22"/>
      <c r="O142" s="22"/>
      <c r="P142" s="16">
        <f t="shared" si="43"/>
        <v>0</v>
      </c>
      <c r="Q142" s="22"/>
      <c r="R142" s="12">
        <f t="shared" si="37"/>
        <v>0</v>
      </c>
      <c r="S142" s="13"/>
      <c r="T142" s="13"/>
      <c r="U142" s="22"/>
      <c r="V142" s="22"/>
    </row>
    <row r="143" spans="1:22">
      <c r="A143" s="37" t="s">
        <v>131</v>
      </c>
      <c r="B143" s="46"/>
      <c r="C143" s="60"/>
      <c r="D143" s="16">
        <f>SUM(C143:C143)</f>
        <v>0</v>
      </c>
      <c r="E143" s="22"/>
      <c r="F143" s="22"/>
      <c r="G143" s="22"/>
      <c r="H143" s="22"/>
      <c r="I143" s="22"/>
      <c r="J143" s="16">
        <f t="shared" si="40"/>
        <v>0</v>
      </c>
      <c r="K143" s="16"/>
      <c r="L143" s="22"/>
      <c r="M143" s="16">
        <f t="shared" si="42"/>
        <v>0</v>
      </c>
      <c r="N143" s="22"/>
      <c r="O143" s="22"/>
      <c r="P143" s="16">
        <f t="shared" si="43"/>
        <v>0</v>
      </c>
      <c r="Q143" s="22"/>
      <c r="R143" s="12">
        <f t="shared" si="37"/>
        <v>0</v>
      </c>
      <c r="S143" s="13"/>
      <c r="T143" s="13"/>
      <c r="U143" s="22"/>
      <c r="V143" s="22"/>
    </row>
    <row r="144" spans="1:22">
      <c r="A144" s="23" t="s">
        <v>132</v>
      </c>
      <c r="B144" s="46">
        <v>346</v>
      </c>
      <c r="C144" s="60"/>
      <c r="D144" s="16">
        <f>SUM(C144:C144)</f>
        <v>0</v>
      </c>
      <c r="E144" s="22"/>
      <c r="F144" s="22"/>
      <c r="G144" s="22"/>
      <c r="H144" s="22"/>
      <c r="I144" s="22"/>
      <c r="J144" s="16">
        <f t="shared" si="40"/>
        <v>0</v>
      </c>
      <c r="K144" s="16"/>
      <c r="L144" s="22"/>
      <c r="M144" s="16">
        <f t="shared" si="42"/>
        <v>0</v>
      </c>
      <c r="N144" s="22"/>
      <c r="O144" s="22"/>
      <c r="P144" s="16">
        <f t="shared" si="43"/>
        <v>0</v>
      </c>
      <c r="Q144" s="22"/>
      <c r="R144" s="12">
        <f t="shared" si="37"/>
        <v>0</v>
      </c>
      <c r="S144" s="13"/>
      <c r="T144" s="13"/>
      <c r="U144" s="22"/>
      <c r="V144" s="22"/>
    </row>
    <row r="145" spans="1:22">
      <c r="A145" s="23" t="s">
        <v>133</v>
      </c>
      <c r="B145" s="46"/>
      <c r="C145" s="60"/>
      <c r="D145" s="16">
        <f>SUM(C145:C145)</f>
        <v>0</v>
      </c>
      <c r="E145" s="22"/>
      <c r="F145" s="22"/>
      <c r="G145" s="22"/>
      <c r="H145" s="22"/>
      <c r="I145" s="22"/>
      <c r="J145" s="16">
        <f t="shared" si="40"/>
        <v>0</v>
      </c>
      <c r="K145" s="16"/>
      <c r="L145" s="22"/>
      <c r="M145" s="16">
        <f t="shared" si="42"/>
        <v>0</v>
      </c>
      <c r="N145" s="22"/>
      <c r="O145" s="22"/>
      <c r="P145" s="16">
        <f t="shared" si="43"/>
        <v>0</v>
      </c>
      <c r="Q145" s="22"/>
      <c r="R145" s="12">
        <f t="shared" si="37"/>
        <v>0</v>
      </c>
      <c r="S145" s="13"/>
      <c r="T145" s="13"/>
      <c r="U145" s="22"/>
      <c r="V145" s="22"/>
    </row>
    <row r="146" spans="1:22">
      <c r="A146" s="38" t="s">
        <v>134</v>
      </c>
      <c r="B146" s="46">
        <v>346</v>
      </c>
      <c r="C146" s="60"/>
      <c r="D146" s="16">
        <f>SUM(C146:C146)</f>
        <v>0</v>
      </c>
      <c r="E146" s="22"/>
      <c r="F146" s="22"/>
      <c r="G146" s="22"/>
      <c r="H146" s="22"/>
      <c r="I146" s="22"/>
      <c r="J146" s="16">
        <f t="shared" si="40"/>
        <v>0</v>
      </c>
      <c r="K146" s="16"/>
      <c r="L146" s="22"/>
      <c r="M146" s="16">
        <f t="shared" si="42"/>
        <v>0</v>
      </c>
      <c r="N146" s="22"/>
      <c r="O146" s="22"/>
      <c r="P146" s="16">
        <f t="shared" si="43"/>
        <v>0</v>
      </c>
      <c r="Q146" s="22"/>
      <c r="R146" s="12">
        <f t="shared" si="37"/>
        <v>0</v>
      </c>
      <c r="S146" s="13"/>
      <c r="T146" s="13"/>
      <c r="U146" s="22"/>
      <c r="V146" s="22"/>
    </row>
    <row r="147" spans="1:22" s="50" customFormat="1">
      <c r="A147" s="14" t="s">
        <v>135</v>
      </c>
      <c r="B147" s="46">
        <v>346</v>
      </c>
      <c r="C147" s="54">
        <f>SUM(C148:C154)</f>
        <v>2</v>
      </c>
      <c r="D147" s="40">
        <f>SUM(D148:D154)</f>
        <v>2</v>
      </c>
      <c r="E147" s="40"/>
      <c r="F147" s="40">
        <f>SUM(F148:F154)</f>
        <v>0</v>
      </c>
      <c r="G147" s="40">
        <f>SUM(G148:G154)</f>
        <v>0</v>
      </c>
      <c r="H147" s="40">
        <f>SUM(H148:H154)</f>
        <v>0</v>
      </c>
      <c r="I147" s="40">
        <f>SUM(I148:I154)</f>
        <v>0</v>
      </c>
      <c r="J147" s="16">
        <f t="shared" si="40"/>
        <v>2</v>
      </c>
      <c r="K147" s="40"/>
      <c r="L147" s="40">
        <f t="shared" ref="L147:Q147" si="44">SUM(L148:L154)</f>
        <v>0</v>
      </c>
      <c r="M147" s="40">
        <f t="shared" si="44"/>
        <v>2</v>
      </c>
      <c r="N147" s="40">
        <f t="shared" si="44"/>
        <v>0</v>
      </c>
      <c r="O147" s="40">
        <f t="shared" si="44"/>
        <v>0</v>
      </c>
      <c r="P147" s="40">
        <f t="shared" si="44"/>
        <v>2</v>
      </c>
      <c r="Q147" s="40">
        <f t="shared" si="44"/>
        <v>0</v>
      </c>
      <c r="R147" s="12">
        <f t="shared" si="37"/>
        <v>2</v>
      </c>
      <c r="S147" s="13"/>
      <c r="T147" s="13"/>
      <c r="U147" s="40">
        <f>SUM(U148:U154)</f>
        <v>0</v>
      </c>
      <c r="V147" s="40">
        <f>SUM(V148:V154)</f>
        <v>0</v>
      </c>
    </row>
    <row r="148" spans="1:22">
      <c r="A148" s="41" t="s">
        <v>162</v>
      </c>
      <c r="B148" s="46"/>
      <c r="C148" s="60"/>
      <c r="D148" s="16">
        <f>SUM(C148:C148)</f>
        <v>0</v>
      </c>
      <c r="E148" s="22"/>
      <c r="F148" s="22"/>
      <c r="G148" s="22"/>
      <c r="H148" s="22"/>
      <c r="I148" s="22"/>
      <c r="J148" s="16">
        <f t="shared" si="40"/>
        <v>0</v>
      </c>
      <c r="K148" s="16"/>
      <c r="L148" s="22"/>
      <c r="M148" s="16">
        <f t="shared" ref="M148:M154" si="45">SUM(J148:L148)</f>
        <v>0</v>
      </c>
      <c r="N148" s="22"/>
      <c r="O148" s="22"/>
      <c r="P148" s="16">
        <f t="shared" ref="P148:P154" si="46">SUM(M148:O148)</f>
        <v>0</v>
      </c>
      <c r="Q148" s="22"/>
      <c r="R148" s="12">
        <f t="shared" si="37"/>
        <v>0</v>
      </c>
      <c r="S148" s="13"/>
      <c r="T148" s="13"/>
      <c r="U148" s="22"/>
      <c r="V148" s="22"/>
    </row>
    <row r="149" spans="1:22">
      <c r="A149" s="41" t="s">
        <v>136</v>
      </c>
      <c r="B149" s="46"/>
      <c r="C149" s="60"/>
      <c r="D149" s="16">
        <f>SUM(C149:C149)</f>
        <v>0</v>
      </c>
      <c r="E149" s="22"/>
      <c r="F149" s="22"/>
      <c r="G149" s="22"/>
      <c r="H149" s="22"/>
      <c r="I149" s="22"/>
      <c r="J149" s="16">
        <f t="shared" si="40"/>
        <v>0</v>
      </c>
      <c r="K149" s="16"/>
      <c r="L149" s="22"/>
      <c r="M149" s="16">
        <f t="shared" si="45"/>
        <v>0</v>
      </c>
      <c r="N149" s="22"/>
      <c r="O149" s="22"/>
      <c r="P149" s="16">
        <f t="shared" si="46"/>
        <v>0</v>
      </c>
      <c r="Q149" s="22"/>
      <c r="R149" s="12">
        <f t="shared" si="37"/>
        <v>0</v>
      </c>
      <c r="S149" s="13"/>
      <c r="T149" s="13"/>
      <c r="U149" s="22"/>
      <c r="V149" s="22"/>
    </row>
    <row r="150" spans="1:22">
      <c r="A150" s="41" t="s">
        <v>137</v>
      </c>
      <c r="B150" s="46"/>
      <c r="C150" s="60"/>
      <c r="D150" s="16">
        <f>SUM(C150:C150)</f>
        <v>0</v>
      </c>
      <c r="E150" s="22"/>
      <c r="F150" s="22"/>
      <c r="G150" s="22"/>
      <c r="H150" s="22"/>
      <c r="I150" s="22"/>
      <c r="J150" s="16">
        <f t="shared" si="40"/>
        <v>0</v>
      </c>
      <c r="K150" s="16"/>
      <c r="L150" s="22"/>
      <c r="M150" s="16">
        <f t="shared" si="45"/>
        <v>0</v>
      </c>
      <c r="N150" s="22"/>
      <c r="O150" s="22"/>
      <c r="P150" s="16">
        <f t="shared" si="46"/>
        <v>0</v>
      </c>
      <c r="Q150" s="22"/>
      <c r="R150" s="12">
        <f t="shared" si="37"/>
        <v>0</v>
      </c>
      <c r="S150" s="13"/>
      <c r="T150" s="13"/>
      <c r="U150" s="22"/>
      <c r="V150" s="22"/>
    </row>
    <row r="151" spans="1:22">
      <c r="A151" s="51" t="s">
        <v>160</v>
      </c>
      <c r="B151" s="46"/>
      <c r="C151" s="60"/>
      <c r="D151" s="16">
        <f>SUM(C151:C151)</f>
        <v>0</v>
      </c>
      <c r="E151" s="22"/>
      <c r="F151" s="22"/>
      <c r="G151" s="22"/>
      <c r="H151" s="22"/>
      <c r="I151" s="22"/>
      <c r="J151" s="16">
        <f t="shared" si="40"/>
        <v>0</v>
      </c>
      <c r="K151" s="16"/>
      <c r="L151" s="22"/>
      <c r="M151" s="16">
        <f t="shared" si="45"/>
        <v>0</v>
      </c>
      <c r="N151" s="22"/>
      <c r="O151" s="22"/>
      <c r="P151" s="16">
        <f t="shared" si="46"/>
        <v>0</v>
      </c>
      <c r="Q151" s="22"/>
      <c r="R151" s="12">
        <f t="shared" si="37"/>
        <v>0</v>
      </c>
      <c r="S151" s="13"/>
      <c r="T151" s="13"/>
      <c r="U151" s="22"/>
      <c r="V151" s="22"/>
    </row>
    <row r="152" spans="1:22">
      <c r="A152" s="41" t="s">
        <v>138</v>
      </c>
      <c r="B152" s="46"/>
      <c r="C152" s="60"/>
      <c r="D152" s="16">
        <f>SUM(C152:C152)</f>
        <v>0</v>
      </c>
      <c r="E152" s="22"/>
      <c r="F152" s="22"/>
      <c r="G152" s="22"/>
      <c r="H152" s="22"/>
      <c r="I152" s="22"/>
      <c r="J152" s="16">
        <f t="shared" si="40"/>
        <v>0</v>
      </c>
      <c r="K152" s="16"/>
      <c r="L152" s="22"/>
      <c r="M152" s="16">
        <f t="shared" si="45"/>
        <v>0</v>
      </c>
      <c r="N152" s="22"/>
      <c r="O152" s="22"/>
      <c r="P152" s="16">
        <f t="shared" si="46"/>
        <v>0</v>
      </c>
      <c r="Q152" s="22"/>
      <c r="R152" s="12">
        <f t="shared" si="37"/>
        <v>0</v>
      </c>
      <c r="S152" s="13"/>
      <c r="T152" s="13"/>
      <c r="U152" s="22"/>
      <c r="V152" s="22"/>
    </row>
    <row r="153" spans="1:22">
      <c r="A153" s="41" t="s">
        <v>139</v>
      </c>
      <c r="B153" s="46"/>
      <c r="C153" s="60"/>
      <c r="D153" s="16">
        <f>SUM(C153:C153)</f>
        <v>0</v>
      </c>
      <c r="E153" s="22"/>
      <c r="F153" s="22"/>
      <c r="G153" s="22"/>
      <c r="H153" s="22"/>
      <c r="I153" s="22"/>
      <c r="J153" s="16">
        <f t="shared" si="40"/>
        <v>0</v>
      </c>
      <c r="K153" s="16"/>
      <c r="L153" s="22"/>
      <c r="M153" s="16">
        <f t="shared" si="45"/>
        <v>0</v>
      </c>
      <c r="N153" s="22"/>
      <c r="O153" s="22"/>
      <c r="P153" s="16">
        <f t="shared" si="46"/>
        <v>0</v>
      </c>
      <c r="Q153" s="22"/>
      <c r="R153" s="12">
        <f t="shared" si="37"/>
        <v>0</v>
      </c>
      <c r="S153" s="13"/>
      <c r="T153" s="13"/>
      <c r="U153" s="22"/>
      <c r="V153" s="22"/>
    </row>
    <row r="154" spans="1:22" ht="30.75" customHeight="1">
      <c r="A154" s="41" t="s">
        <v>140</v>
      </c>
      <c r="B154" s="46">
        <v>346</v>
      </c>
      <c r="C154" s="60">
        <v>2</v>
      </c>
      <c r="D154" s="16">
        <f>SUM(C154:C154)</f>
        <v>2</v>
      </c>
      <c r="E154" s="22"/>
      <c r="F154" s="22"/>
      <c r="G154" s="22"/>
      <c r="H154" s="22"/>
      <c r="I154" s="22"/>
      <c r="J154" s="16">
        <f t="shared" si="40"/>
        <v>2</v>
      </c>
      <c r="K154" s="16"/>
      <c r="L154" s="22"/>
      <c r="M154" s="16">
        <f t="shared" si="45"/>
        <v>2</v>
      </c>
      <c r="N154" s="22"/>
      <c r="O154" s="22"/>
      <c r="P154" s="16">
        <f t="shared" si="46"/>
        <v>2</v>
      </c>
      <c r="Q154" s="22"/>
      <c r="R154" s="12">
        <f t="shared" si="37"/>
        <v>2</v>
      </c>
      <c r="S154" s="13"/>
      <c r="T154" s="13"/>
      <c r="U154" s="22"/>
      <c r="V154" s="22"/>
    </row>
    <row r="155" spans="1:22" ht="43.5" hidden="1" customHeight="1">
      <c r="A155" s="42" t="s">
        <v>141</v>
      </c>
      <c r="B155" s="52">
        <v>352</v>
      </c>
      <c r="C155" s="55">
        <f>C156</f>
        <v>0</v>
      </c>
      <c r="D155" s="39">
        <f>D156</f>
        <v>0</v>
      </c>
      <c r="E155" s="39"/>
      <c r="F155" s="39">
        <f>F156</f>
        <v>0</v>
      </c>
      <c r="G155" s="39">
        <f>G156</f>
        <v>0</v>
      </c>
      <c r="H155" s="39">
        <f>H156</f>
        <v>0</v>
      </c>
      <c r="I155" s="39">
        <f>I156</f>
        <v>0</v>
      </c>
      <c r="J155" s="16">
        <f t="shared" si="40"/>
        <v>0</v>
      </c>
      <c r="K155" s="39"/>
      <c r="L155" s="39">
        <f t="shared" ref="L155:R155" si="47">L156</f>
        <v>0</v>
      </c>
      <c r="M155" s="39">
        <f t="shared" si="47"/>
        <v>0</v>
      </c>
      <c r="N155" s="39">
        <f t="shared" si="47"/>
        <v>0</v>
      </c>
      <c r="O155" s="39">
        <f t="shared" si="47"/>
        <v>0</v>
      </c>
      <c r="P155" s="39">
        <f t="shared" si="47"/>
        <v>0</v>
      </c>
      <c r="Q155" s="39">
        <f t="shared" si="47"/>
        <v>0</v>
      </c>
      <c r="R155" s="39">
        <f t="shared" si="47"/>
        <v>0</v>
      </c>
      <c r="S155" s="13"/>
      <c r="T155" s="13"/>
      <c r="U155" s="39">
        <f>U156</f>
        <v>0</v>
      </c>
      <c r="V155" s="39">
        <f>V156</f>
        <v>0</v>
      </c>
    </row>
    <row r="156" spans="1:22" ht="32.25" hidden="1" customHeight="1">
      <c r="A156" s="41" t="s">
        <v>142</v>
      </c>
      <c r="B156" s="48"/>
      <c r="C156" s="60"/>
      <c r="D156" s="16">
        <f>SUM(C156:C156)</f>
        <v>0</v>
      </c>
      <c r="E156" s="22"/>
      <c r="F156" s="22"/>
      <c r="G156" s="22"/>
      <c r="H156" s="22"/>
      <c r="I156" s="22"/>
      <c r="J156" s="16">
        <f t="shared" si="40"/>
        <v>0</v>
      </c>
      <c r="K156" s="16"/>
      <c r="L156" s="22"/>
      <c r="M156" s="16">
        <f>SUM(J156:L156)</f>
        <v>0</v>
      </c>
      <c r="N156" s="22"/>
      <c r="O156" s="22"/>
      <c r="P156" s="16">
        <f>SUM(M156:O156)</f>
        <v>0</v>
      </c>
      <c r="Q156" s="22"/>
      <c r="R156" s="15">
        <f>SUM(O156:Q156)</f>
        <v>0</v>
      </c>
      <c r="S156" s="13"/>
      <c r="T156" s="13"/>
      <c r="U156" s="22"/>
      <c r="V156" s="22"/>
    </row>
    <row r="157" spans="1:22" ht="45.75" hidden="1" customHeight="1">
      <c r="A157" s="42" t="s">
        <v>143</v>
      </c>
      <c r="B157" s="52">
        <v>353</v>
      </c>
      <c r="C157" s="56">
        <f>C158+C159+C160</f>
        <v>0</v>
      </c>
      <c r="D157" s="43">
        <f>D158+D159+D160</f>
        <v>0</v>
      </c>
      <c r="E157" s="43"/>
      <c r="F157" s="43">
        <f>F158+F159+F160</f>
        <v>0</v>
      </c>
      <c r="G157" s="43">
        <f>G158+G159+G160</f>
        <v>0</v>
      </c>
      <c r="H157" s="43">
        <f>H158+H159+H160</f>
        <v>0</v>
      </c>
      <c r="I157" s="43">
        <f>I158+I159+I160</f>
        <v>0</v>
      </c>
      <c r="J157" s="16">
        <f t="shared" si="40"/>
        <v>0</v>
      </c>
      <c r="K157" s="43"/>
      <c r="L157" s="43">
        <f t="shared" ref="L157:R157" si="48">L158+L159+L160</f>
        <v>0</v>
      </c>
      <c r="M157" s="43">
        <f t="shared" si="48"/>
        <v>0</v>
      </c>
      <c r="N157" s="43">
        <f t="shared" si="48"/>
        <v>0</v>
      </c>
      <c r="O157" s="43">
        <f t="shared" si="48"/>
        <v>0</v>
      </c>
      <c r="P157" s="43">
        <f t="shared" si="48"/>
        <v>0</v>
      </c>
      <c r="Q157" s="43">
        <f t="shared" si="48"/>
        <v>0</v>
      </c>
      <c r="R157" s="43">
        <f t="shared" si="48"/>
        <v>0</v>
      </c>
      <c r="S157" s="13"/>
      <c r="T157" s="13"/>
      <c r="U157" s="43">
        <f>U158+U159+U160</f>
        <v>0</v>
      </c>
      <c r="V157" s="43">
        <f>V158+V159+V160</f>
        <v>0</v>
      </c>
    </row>
    <row r="158" spans="1:22" ht="32.25" hidden="1" customHeight="1">
      <c r="A158" s="41" t="s">
        <v>144</v>
      </c>
      <c r="B158" s="48"/>
      <c r="C158" s="60"/>
      <c r="D158" s="16">
        <f>SUM(C158:C158)</f>
        <v>0</v>
      </c>
      <c r="E158" s="22"/>
      <c r="F158" s="22"/>
      <c r="G158" s="22"/>
      <c r="H158" s="22"/>
      <c r="I158" s="22"/>
      <c r="J158" s="16">
        <f t="shared" si="40"/>
        <v>0</v>
      </c>
      <c r="K158" s="16"/>
      <c r="L158" s="22"/>
      <c r="M158" s="16">
        <f>SUM(J158:L158)</f>
        <v>0</v>
      </c>
      <c r="N158" s="22"/>
      <c r="O158" s="22"/>
      <c r="P158" s="16">
        <f>SUM(M158:O158)</f>
        <v>0</v>
      </c>
      <c r="Q158" s="22"/>
      <c r="R158" s="15">
        <f>SUM(O158:Q158)</f>
        <v>0</v>
      </c>
      <c r="S158" s="13"/>
      <c r="T158" s="13"/>
      <c r="U158" s="22"/>
      <c r="V158" s="22"/>
    </row>
    <row r="159" spans="1:22" ht="30.75" hidden="1" customHeight="1">
      <c r="A159" s="41" t="s">
        <v>145</v>
      </c>
      <c r="B159" s="48"/>
      <c r="C159" s="60"/>
      <c r="D159" s="16">
        <f>SUM(C159:C159)</f>
        <v>0</v>
      </c>
      <c r="E159" s="22"/>
      <c r="F159" s="22"/>
      <c r="G159" s="22"/>
      <c r="H159" s="22"/>
      <c r="I159" s="22"/>
      <c r="J159" s="16">
        <f t="shared" si="40"/>
        <v>0</v>
      </c>
      <c r="K159" s="16"/>
      <c r="L159" s="22"/>
      <c r="M159" s="16">
        <f>SUM(J159:L159)</f>
        <v>0</v>
      </c>
      <c r="N159" s="22"/>
      <c r="O159" s="22"/>
      <c r="P159" s="16">
        <f>SUM(M159:O159)</f>
        <v>0</v>
      </c>
      <c r="Q159" s="22"/>
      <c r="R159" s="15">
        <f>SUM(O159:Q159)</f>
        <v>0</v>
      </c>
      <c r="S159" s="13"/>
      <c r="T159" s="13"/>
      <c r="U159" s="22"/>
      <c r="V159" s="22"/>
    </row>
    <row r="160" spans="1:22" ht="30.75" hidden="1" customHeight="1">
      <c r="A160" s="41" t="s">
        <v>146</v>
      </c>
      <c r="B160" s="48"/>
      <c r="C160" s="60"/>
      <c r="D160" s="16">
        <f>SUM(C160:C160)</f>
        <v>0</v>
      </c>
      <c r="E160" s="22"/>
      <c r="F160" s="22"/>
      <c r="G160" s="22"/>
      <c r="H160" s="22"/>
      <c r="I160" s="22"/>
      <c r="J160" s="16">
        <f>SUM(D160:F160)</f>
        <v>0</v>
      </c>
      <c r="K160" s="16"/>
      <c r="L160" s="22"/>
      <c r="M160" s="16">
        <f>SUM(J160:L160)</f>
        <v>0</v>
      </c>
      <c r="N160" s="22"/>
      <c r="O160" s="22"/>
      <c r="P160" s="16">
        <f>SUM(M160:O160)</f>
        <v>0</v>
      </c>
      <c r="Q160" s="22"/>
      <c r="R160" s="15">
        <f>SUM(O160:Q160)</f>
        <v>0</v>
      </c>
      <c r="S160" s="13"/>
      <c r="T160" s="13"/>
      <c r="U160" s="22"/>
      <c r="V160" s="22"/>
    </row>
    <row r="161" spans="1:22">
      <c r="A161" s="44" t="s">
        <v>147</v>
      </c>
      <c r="B161" s="46">
        <v>800</v>
      </c>
      <c r="C161" s="54">
        <f>C5+C116</f>
        <v>5199.93</v>
      </c>
      <c r="D161" s="16">
        <f t="shared" ref="D161:F161" si="49">D5+D116</f>
        <v>5588.0800000000008</v>
      </c>
      <c r="E161" s="16"/>
      <c r="F161" s="16">
        <f t="shared" si="49"/>
        <v>3074.8500000000004</v>
      </c>
      <c r="G161" s="16">
        <f>G5+G116</f>
        <v>3074.8500000000004</v>
      </c>
      <c r="H161" s="16">
        <f>H5+H116</f>
        <v>3074.8500000000004</v>
      </c>
      <c r="I161" s="16">
        <f>I5+I116</f>
        <v>3074.8500000000004</v>
      </c>
      <c r="J161" s="16">
        <f>J5+J116</f>
        <v>14739.480000000003</v>
      </c>
      <c r="K161" s="16"/>
      <c r="L161" s="16">
        <f t="shared" ref="L161:Q161" si="50">L5+L116</f>
        <v>3074.8500000000004</v>
      </c>
      <c r="M161" s="16">
        <f t="shared" si="50"/>
        <v>5588.0800000000008</v>
      </c>
      <c r="N161" s="16">
        <f t="shared" si="50"/>
        <v>3074.8500000000004</v>
      </c>
      <c r="O161" s="16">
        <f t="shared" si="50"/>
        <v>3074.8500000000004</v>
      </c>
      <c r="P161" s="16">
        <f t="shared" si="50"/>
        <v>5588.0800000000008</v>
      </c>
      <c r="Q161" s="16">
        <f t="shared" si="50"/>
        <v>3074.8500000000004</v>
      </c>
      <c r="R161" s="12">
        <f>P161-Q161</f>
        <v>2513.2300000000005</v>
      </c>
      <c r="S161" s="13"/>
      <c r="T161" s="13"/>
      <c r="U161" s="16">
        <f>U5+U116</f>
        <v>2821.4799999999996</v>
      </c>
      <c r="V161" s="16">
        <f>V5+V116</f>
        <v>2417.4499999999998</v>
      </c>
    </row>
    <row r="162" spans="1:22">
      <c r="C162" s="63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U162" s="45"/>
      <c r="V162" s="45"/>
    </row>
    <row r="165" spans="1:22">
      <c r="C165" s="59">
        <f>C161-C6-C28-C84-C105-C108</f>
        <v>384.18400000000065</v>
      </c>
      <c r="U165" s="59">
        <f>U161-U28-U84-U105-U108-U6</f>
        <v>0</v>
      </c>
      <c r="V165" s="59">
        <f>V161-V28-V84-V105-V108-V6</f>
        <v>0</v>
      </c>
    </row>
    <row r="166" spans="1:22">
      <c r="J166" s="3">
        <f>(J161-J108-J105-J84-J28-J6)</f>
        <v>384.18400000000111</v>
      </c>
    </row>
  </sheetData>
  <sheetProtection selectLockedCells="1" selectUnlockedCells="1"/>
  <mergeCells count="23">
    <mergeCell ref="V3:V4"/>
    <mergeCell ref="A1:B1"/>
    <mergeCell ref="A3:A4"/>
    <mergeCell ref="B3:B4"/>
    <mergeCell ref="C3:C4"/>
    <mergeCell ref="D3:D4"/>
    <mergeCell ref="R3:R4"/>
    <mergeCell ref="E3:E4"/>
    <mergeCell ref="F3:F4"/>
    <mergeCell ref="G3:G4"/>
    <mergeCell ref="H3:H4"/>
    <mergeCell ref="I3:I4"/>
    <mergeCell ref="J3:J4"/>
    <mergeCell ref="L3:L4"/>
    <mergeCell ref="M3:M4"/>
    <mergeCell ref="K3:K4"/>
    <mergeCell ref="U3:U4"/>
    <mergeCell ref="T3:T4"/>
    <mergeCell ref="N3:N4"/>
    <mergeCell ref="O3:O4"/>
    <mergeCell ref="P3:P4"/>
    <mergeCell ref="Q3:Q4"/>
    <mergeCell ref="S3:S4"/>
  </mergeCells>
  <printOptions horizontalCentered="1"/>
  <pageMargins left="0" right="0" top="0.39370078740157483" bottom="0" header="0.51181102362204722" footer="0.51181102362204722"/>
  <pageSetup paperSize="9"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Excel_BuiltIn_Print_Area_2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ZAKUP2</dc:creator>
  <cp:lastModifiedBy>Aser</cp:lastModifiedBy>
  <cp:lastPrinted>2021-01-03T13:05:29Z</cp:lastPrinted>
  <dcterms:created xsi:type="dcterms:W3CDTF">2020-04-24T07:54:52Z</dcterms:created>
  <dcterms:modified xsi:type="dcterms:W3CDTF">2021-04-29T12:12:44Z</dcterms:modified>
</cp:coreProperties>
</file>